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940" windowHeight="8640" activeTab="0"/>
  </bookViews>
  <sheets>
    <sheet name="T05-0279" sheetId="1" r:id="rId1"/>
  </sheets>
  <definedNames/>
  <calcPr fullCalcOnLoad="1"/>
</workbook>
</file>

<file path=xl/sharedStrings.xml><?xml version="1.0" encoding="utf-8"?>
<sst xmlns="http://schemas.openxmlformats.org/spreadsheetml/2006/main" count="24" uniqueCount="24">
  <si>
    <t>Single</t>
  </si>
  <si>
    <t>Head of Household</t>
  </si>
  <si>
    <t>Married Filing Joint</t>
  </si>
  <si>
    <t>47.1 mil</t>
  </si>
  <si>
    <t>9.2 mil</t>
  </si>
  <si>
    <t>4.8 mil</t>
  </si>
  <si>
    <t>1.0 mil</t>
  </si>
  <si>
    <t>0.01 mil</t>
  </si>
  <si>
    <t>29.7 mil</t>
  </si>
  <si>
    <t>8.9 mil</t>
  </si>
  <si>
    <t>8.8 mil</t>
  </si>
  <si>
    <t>3.2 mil</t>
  </si>
  <si>
    <t>0.06 mil</t>
  </si>
  <si>
    <r>
      <t xml:space="preserve"> # Children</t>
    </r>
    <r>
      <rPr>
        <vertAlign val="superscript"/>
        <sz val="10"/>
        <rFont val="Arial MT"/>
        <family val="0"/>
      </rPr>
      <t>1</t>
    </r>
  </si>
  <si>
    <t>Increase in After-Tax Income Resulting From the Tax Cut</t>
  </si>
  <si>
    <t>Effects of the 2001-2004 Individual Income Tax Cuts on Representative Families</t>
  </si>
  <si>
    <t>By Family Type, Filing Status, and Adjusted Gross Income for Tax Year 2005</t>
  </si>
  <si>
    <r>
      <t xml:space="preserve"># Tax Filers </t>
    </r>
    <r>
      <rPr>
        <vertAlign val="superscript"/>
        <sz val="10"/>
        <rFont val="Arial"/>
        <family val="2"/>
      </rPr>
      <t>2</t>
    </r>
  </si>
  <si>
    <t>Amount of Tax Cut or Increased Refund</t>
  </si>
  <si>
    <t>Remaining Tax Liability After Tax Cut</t>
  </si>
  <si>
    <t>Tax Cut as a Percentage of Baseline Tax Liability</t>
  </si>
  <si>
    <t>Preliminary Results</t>
  </si>
  <si>
    <t>http://www.taxpolicycenter.org</t>
  </si>
  <si>
    <t>Table T05-0279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</si>
</sst>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_);\(#,##0.0\)"/>
    <numFmt numFmtId="167" formatCode="#,##0.000_);\(#,##0.000\)"/>
    <numFmt numFmtId="168" formatCode="&quot;$&quot;#,##0\ &quot;*&quot;_);\(&quot;$&quot;#,##0\ &quot;*&quot;\)"/>
    <numFmt numFmtId="169" formatCode="&quot;$&quot;#,##0&quot;*&quot;_);\(&quot;$&quot;#,##0&quot;*&quot;\)"/>
    <numFmt numFmtId="170" formatCode="#,##0&quot;*&quot;_);\(#,##0&quot;*&quot;\)"/>
    <numFmt numFmtId="171" formatCode="#,##0&quot;**&quot;_);\(#,##0&quot;**&quot;\)"/>
    <numFmt numFmtId="172" formatCode="#,##0&quot;#&quot;_);\(#,##0&quot;#&quot;\)"/>
    <numFmt numFmtId="173" formatCode="#,##0&quot;&amp;&quot;_);\(#,##0&quot;&amp;&quot;\)"/>
    <numFmt numFmtId="174" formatCode="#,##0&quot;^&quot;_);\(#,##0&quot;^&quot;\)"/>
    <numFmt numFmtId="175" formatCode="#,##0&quot;~&quot;_);\(#,##0&quot;~&quot;\)"/>
    <numFmt numFmtId="176" formatCode="_(* #,##0.0_);_(* \(#,##0.0\);_(* &quot;-&quot;??_);_(@_)"/>
    <numFmt numFmtId="177" formatCode="_(* #,##0_);_(* \(#,##0\);_(* &quot;-&quot;??_);_(@_)"/>
  </numFmts>
  <fonts count="20">
    <font>
      <sz val="10"/>
      <name val="Arial"/>
      <family val="0"/>
    </font>
    <font>
      <b/>
      <sz val="14"/>
      <name val="Arial"/>
      <family val="2"/>
    </font>
    <font>
      <b/>
      <sz val="12"/>
      <name val="Arial"/>
      <family val="2"/>
    </font>
    <font>
      <sz val="12"/>
      <name val="Arial MT"/>
      <family val="0"/>
    </font>
    <font>
      <sz val="10"/>
      <name val="Arial MT"/>
      <family val="0"/>
    </font>
    <font>
      <b/>
      <sz val="10"/>
      <name val="Arial MT"/>
      <family val="0"/>
    </font>
    <font>
      <b/>
      <sz val="10"/>
      <name val="Arial"/>
      <family val="2"/>
    </font>
    <font>
      <i/>
      <sz val="10"/>
      <name val="Arial MT"/>
      <family val="0"/>
    </font>
    <font>
      <i/>
      <sz val="10"/>
      <name val="Arial"/>
      <family val="2"/>
    </font>
    <font>
      <u val="single"/>
      <sz val="10"/>
      <name val="Arial"/>
      <family val="2"/>
    </font>
    <font>
      <vertAlign val="superscript"/>
      <sz val="10"/>
      <name val="Arial MT"/>
      <family val="0"/>
    </font>
    <font>
      <sz val="12"/>
      <name val="Arial"/>
      <family val="2"/>
    </font>
    <font>
      <b/>
      <i/>
      <sz val="10"/>
      <name val="Arial MT"/>
      <family val="0"/>
    </font>
    <font>
      <vertAlign val="superscript"/>
      <sz val="10"/>
      <name val="Arial"/>
      <family val="2"/>
    </font>
    <font>
      <sz val="10"/>
      <color indexed="9"/>
      <name val="Arial MT"/>
      <family val="0"/>
    </font>
    <font>
      <b/>
      <sz val="10"/>
      <name val="Times New Roman"/>
      <family val="1"/>
    </font>
    <font>
      <sz val="10"/>
      <name val="Times New Roman"/>
      <family val="1"/>
    </font>
    <font>
      <u val="single"/>
      <sz val="10"/>
      <color indexed="12"/>
      <name val="Times New Roman"/>
      <family val="1"/>
    </font>
    <font>
      <u val="single"/>
      <sz val="10"/>
      <color indexed="12"/>
      <name val="Arial"/>
      <family val="0"/>
    </font>
    <font>
      <b/>
      <sz val="12"/>
      <name val="Times New Roman"/>
      <family val="1"/>
    </font>
  </fonts>
  <fills count="3">
    <fill>
      <patternFill/>
    </fill>
    <fill>
      <patternFill patternType="gray125"/>
    </fill>
    <fill>
      <patternFill patternType="solid">
        <fgColor indexed="63"/>
        <bgColor indexed="64"/>
      </patternFill>
    </fill>
  </fills>
  <borders count="25">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164" fontId="6" fillId="0" borderId="8" xfId="17" applyNumberFormat="1" applyFont="1" applyBorder="1" applyAlignment="1">
      <alignment/>
    </xf>
    <xf numFmtId="5" fontId="0" fillId="0" borderId="8" xfId="0" applyNumberFormat="1" applyBorder="1" applyAlignment="1">
      <alignment/>
    </xf>
    <xf numFmtId="5" fontId="0" fillId="0" borderId="9" xfId="0" applyNumberFormat="1" applyBorder="1" applyAlignment="1">
      <alignment/>
    </xf>
    <xf numFmtId="5" fontId="0" fillId="0" borderId="10" xfId="0" applyNumberFormat="1" applyBorder="1" applyAlignment="1">
      <alignment/>
    </xf>
    <xf numFmtId="5" fontId="0" fillId="0" borderId="11" xfId="0" applyNumberFormat="1" applyBorder="1" applyAlignment="1">
      <alignment/>
    </xf>
    <xf numFmtId="164" fontId="6" fillId="0" borderId="12" xfId="17" applyNumberFormat="1" applyFont="1" applyBorder="1" applyAlignment="1">
      <alignment/>
    </xf>
    <xf numFmtId="37" fontId="0" fillId="0" borderId="12" xfId="0" applyNumberFormat="1" applyBorder="1" applyAlignment="1">
      <alignment/>
    </xf>
    <xf numFmtId="37" fontId="0" fillId="0" borderId="0" xfId="0" applyNumberFormat="1" applyBorder="1" applyAlignment="1">
      <alignment/>
    </xf>
    <xf numFmtId="37" fontId="0" fillId="0" borderId="13" xfId="0" applyNumberFormat="1" applyBorder="1" applyAlignment="1">
      <alignment/>
    </xf>
    <xf numFmtId="37" fontId="0" fillId="0" borderId="14" xfId="0" applyNumberFormat="1" applyBorder="1" applyAlignment="1">
      <alignment/>
    </xf>
    <xf numFmtId="0" fontId="7" fillId="0" borderId="0" xfId="0" applyFont="1" applyAlignment="1">
      <alignment/>
    </xf>
    <xf numFmtId="37" fontId="0" fillId="0" borderId="0" xfId="0" applyNumberFormat="1" applyFont="1" applyBorder="1" applyAlignment="1">
      <alignment/>
    </xf>
    <xf numFmtId="37" fontId="4" fillId="0" borderId="13" xfId="0" applyNumberFormat="1" applyFont="1" applyBorder="1" applyAlignment="1">
      <alignment/>
    </xf>
    <xf numFmtId="164" fontId="6" fillId="0" borderId="15" xfId="17" applyNumberFormat="1" applyFont="1" applyBorder="1" applyAlignment="1">
      <alignment/>
    </xf>
    <xf numFmtId="37" fontId="0" fillId="0" borderId="15" xfId="0" applyNumberFormat="1" applyBorder="1" applyAlignment="1">
      <alignment/>
    </xf>
    <xf numFmtId="37" fontId="0" fillId="0" borderId="2" xfId="0" applyNumberFormat="1" applyBorder="1" applyAlignment="1">
      <alignment/>
    </xf>
    <xf numFmtId="37" fontId="0" fillId="0" borderId="1" xfId="0" applyNumberFormat="1" applyBorder="1" applyAlignment="1">
      <alignment/>
    </xf>
    <xf numFmtId="37" fontId="0" fillId="0" borderId="3" xfId="0" applyNumberFormat="1" applyBorder="1" applyAlignment="1">
      <alignment/>
    </xf>
    <xf numFmtId="164" fontId="0" fillId="0" borderId="0" xfId="17" applyNumberFormat="1" applyAlignment="1">
      <alignment/>
    </xf>
    <xf numFmtId="164" fontId="0" fillId="0" borderId="0" xfId="0" applyNumberFormat="1" applyAlignment="1">
      <alignment/>
    </xf>
    <xf numFmtId="0" fontId="8" fillId="0" borderId="0" xfId="0" applyFont="1" applyAlignment="1">
      <alignment/>
    </xf>
    <xf numFmtId="0" fontId="0" fillId="0" borderId="0" xfId="0" applyAlignment="1" quotePrefix="1">
      <alignment/>
    </xf>
    <xf numFmtId="0" fontId="9" fillId="0" borderId="0" xfId="0" applyFont="1" applyAlignment="1">
      <alignment horizontal="center"/>
    </xf>
    <xf numFmtId="165" fontId="0" fillId="0" borderId="8" xfId="21" applyNumberFormat="1" applyBorder="1" applyAlignment="1">
      <alignment/>
    </xf>
    <xf numFmtId="165" fontId="0" fillId="0" borderId="9" xfId="21" applyNumberFormat="1" applyBorder="1" applyAlignment="1">
      <alignment/>
    </xf>
    <xf numFmtId="165" fontId="0" fillId="0" borderId="10" xfId="21" applyNumberFormat="1" applyBorder="1" applyAlignment="1">
      <alignment/>
    </xf>
    <xf numFmtId="165" fontId="0" fillId="0" borderId="11" xfId="21" applyNumberFormat="1" applyBorder="1" applyAlignment="1">
      <alignment/>
    </xf>
    <xf numFmtId="166" fontId="0" fillId="0" borderId="12" xfId="0" applyNumberFormat="1" applyBorder="1" applyAlignment="1">
      <alignment/>
    </xf>
    <xf numFmtId="166" fontId="0" fillId="0" borderId="0" xfId="0" applyNumberFormat="1" applyBorder="1" applyAlignment="1">
      <alignment/>
    </xf>
    <xf numFmtId="166" fontId="0" fillId="0" borderId="13" xfId="0" applyNumberFormat="1" applyBorder="1" applyAlignment="1">
      <alignment/>
    </xf>
    <xf numFmtId="166" fontId="0" fillId="0" borderId="14" xfId="0" applyNumberFormat="1" applyBorder="1" applyAlignment="1">
      <alignment/>
    </xf>
    <xf numFmtId="37" fontId="4" fillId="0" borderId="0" xfId="0" applyNumberFormat="1" applyFont="1" applyBorder="1" applyAlignment="1">
      <alignment/>
    </xf>
    <xf numFmtId="37" fontId="4" fillId="0" borderId="14" xfId="0" applyNumberFormat="1" applyFont="1" applyBorder="1" applyAlignment="1">
      <alignment/>
    </xf>
    <xf numFmtId="37" fontId="0" fillId="0" borderId="14" xfId="0" applyNumberFormat="1" applyFont="1" applyBorder="1" applyAlignment="1">
      <alignment/>
    </xf>
    <xf numFmtId="166" fontId="4" fillId="0" borderId="0" xfId="0" applyNumberFormat="1" applyFont="1" applyBorder="1" applyAlignment="1">
      <alignment/>
    </xf>
    <xf numFmtId="166" fontId="4" fillId="0" borderId="14" xfId="0" applyNumberFormat="1" applyFont="1" applyBorder="1" applyAlignment="1">
      <alignment/>
    </xf>
    <xf numFmtId="166" fontId="4" fillId="0" borderId="13" xfId="0" applyNumberFormat="1" applyFont="1" applyBorder="1" applyAlignment="1">
      <alignment/>
    </xf>
    <xf numFmtId="0" fontId="4" fillId="0" borderId="15" xfId="0" applyFont="1" applyBorder="1" applyAlignment="1">
      <alignment horizontal="center" vertical="center"/>
    </xf>
    <xf numFmtId="0" fontId="0" fillId="0" borderId="16" xfId="0" applyBorder="1" applyAlignment="1">
      <alignment horizontal="center" vertical="center"/>
    </xf>
    <xf numFmtId="164" fontId="6" fillId="0" borderId="17" xfId="17" applyNumberFormat="1" applyFont="1" applyBorder="1" applyAlignment="1">
      <alignment/>
    </xf>
    <xf numFmtId="166" fontId="0" fillId="0" borderId="17" xfId="0" applyNumberFormat="1" applyBorder="1" applyAlignment="1">
      <alignment/>
    </xf>
    <xf numFmtId="166" fontId="0" fillId="0" borderId="18" xfId="0" applyNumberFormat="1" applyBorder="1" applyAlignment="1">
      <alignment/>
    </xf>
    <xf numFmtId="166" fontId="0" fillId="0" borderId="19" xfId="0" applyNumberFormat="1" applyBorder="1" applyAlignment="1">
      <alignment/>
    </xf>
    <xf numFmtId="166" fontId="0" fillId="0" borderId="20" xfId="0" applyNumberFormat="1" applyBorder="1" applyAlignment="1">
      <alignment/>
    </xf>
    <xf numFmtId="0" fontId="4"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22" xfId="0" applyFont="1" applyBorder="1" applyAlignment="1">
      <alignment horizontal="centerContinuous"/>
    </xf>
    <xf numFmtId="0" fontId="3" fillId="0" borderId="23" xfId="0" applyFont="1" applyBorder="1" applyAlignment="1">
      <alignment horizontal="centerContinuous"/>
    </xf>
    <xf numFmtId="0" fontId="2" fillId="0" borderId="23" xfId="0" applyFont="1" applyBorder="1" applyAlignment="1">
      <alignment horizontal="centerContinuous"/>
    </xf>
    <xf numFmtId="0" fontId="3" fillId="0" borderId="24" xfId="0" applyFont="1" applyBorder="1" applyAlignment="1">
      <alignment horizontal="centerContinuous"/>
    </xf>
    <xf numFmtId="5" fontId="0" fillId="0" borderId="12" xfId="0" applyNumberFormat="1" applyBorder="1" applyAlignment="1">
      <alignment/>
    </xf>
    <xf numFmtId="0" fontId="5" fillId="0" borderId="2" xfId="0" applyFont="1" applyBorder="1" applyAlignment="1">
      <alignment horizontal="center"/>
    </xf>
    <xf numFmtId="0" fontId="6" fillId="0" borderId="2" xfId="0" applyFont="1" applyBorder="1" applyAlignment="1">
      <alignment horizontal="centerContinuous"/>
    </xf>
    <xf numFmtId="0" fontId="3" fillId="0" borderId="2" xfId="0" applyFont="1" applyBorder="1" applyAlignment="1">
      <alignment horizontal="centerContinuous"/>
    </xf>
    <xf numFmtId="0" fontId="0" fillId="0" borderId="2" xfId="0" applyBorder="1" applyAlignment="1">
      <alignment horizontal="centerContinuous"/>
    </xf>
    <xf numFmtId="0" fontId="4" fillId="0" borderId="2" xfId="0" applyFont="1" applyBorder="1" applyAlignment="1">
      <alignment horizontal="centerContinuous"/>
    </xf>
    <xf numFmtId="0" fontId="11" fillId="0" borderId="0" xfId="0" applyFont="1" applyAlignment="1">
      <alignment horizontal="centerContinuous"/>
    </xf>
    <xf numFmtId="37" fontId="0" fillId="0" borderId="12" xfId="0" applyNumberFormat="1" applyFont="1" applyBorder="1" applyAlignment="1">
      <alignment/>
    </xf>
    <xf numFmtId="37" fontId="0" fillId="0" borderId="13" xfId="0" applyNumberFormat="1" applyFont="1" applyBorder="1" applyAlignment="1">
      <alignment/>
    </xf>
    <xf numFmtId="37" fontId="4" fillId="0" borderId="12" xfId="0" applyNumberFormat="1" applyFont="1" applyBorder="1" applyAlignment="1">
      <alignment/>
    </xf>
    <xf numFmtId="166" fontId="4" fillId="0" borderId="12" xfId="0" applyNumberFormat="1" applyFont="1" applyBorder="1" applyAlignment="1">
      <alignment/>
    </xf>
    <xf numFmtId="166" fontId="0" fillId="0" borderId="12"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37" fontId="0" fillId="0" borderId="0" xfId="0" applyNumberFormat="1" applyFont="1" applyBorder="1" applyAlignment="1">
      <alignment/>
    </xf>
    <xf numFmtId="166" fontId="0" fillId="0" borderId="0" xfId="0" applyNumberFormat="1" applyFont="1" applyBorder="1" applyAlignment="1">
      <alignment/>
    </xf>
    <xf numFmtId="166" fontId="0" fillId="0" borderId="13" xfId="0" applyNumberFormat="1" applyFont="1" applyBorder="1" applyAlignment="1">
      <alignment/>
    </xf>
    <xf numFmtId="166" fontId="0" fillId="0" borderId="0" xfId="0" applyNumberFormat="1" applyFont="1" applyBorder="1" applyAlignment="1">
      <alignment/>
    </xf>
    <xf numFmtId="169" fontId="0" fillId="0" borderId="0" xfId="0" applyNumberFormat="1" applyBorder="1" applyAlignment="1">
      <alignment/>
    </xf>
    <xf numFmtId="170" fontId="0" fillId="0" borderId="0" xfId="0" applyNumberFormat="1" applyBorder="1" applyAlignment="1">
      <alignment/>
    </xf>
    <xf numFmtId="170" fontId="0" fillId="0" borderId="14" xfId="0" applyNumberFormat="1" applyBorder="1" applyAlignment="1">
      <alignment/>
    </xf>
    <xf numFmtId="171" fontId="0" fillId="0" borderId="0" xfId="0" applyNumberFormat="1" applyBorder="1" applyAlignment="1">
      <alignment/>
    </xf>
    <xf numFmtId="171" fontId="0" fillId="0" borderId="0" xfId="0" applyNumberFormat="1" applyFont="1" applyBorder="1" applyAlignment="1">
      <alignment/>
    </xf>
    <xf numFmtId="171" fontId="0" fillId="0" borderId="13" xfId="0" applyNumberFormat="1" applyBorder="1" applyAlignment="1">
      <alignment/>
    </xf>
    <xf numFmtId="171" fontId="0" fillId="0" borderId="14" xfId="0" applyNumberFormat="1" applyBorder="1" applyAlignment="1">
      <alignment/>
    </xf>
    <xf numFmtId="171" fontId="0" fillId="0" borderId="14" xfId="0" applyNumberFormat="1" applyFont="1" applyBorder="1" applyAlignment="1">
      <alignment/>
    </xf>
    <xf numFmtId="165" fontId="0" fillId="0" borderId="9" xfId="21" applyNumberFormat="1" applyBorder="1" applyAlignment="1">
      <alignment horizontal="right"/>
    </xf>
    <xf numFmtId="165" fontId="0" fillId="0" borderId="10" xfId="21" applyNumberFormat="1" applyBorder="1" applyAlignment="1">
      <alignment horizontal="right"/>
    </xf>
    <xf numFmtId="165" fontId="0" fillId="0" borderId="11" xfId="21" applyNumberFormat="1" applyBorder="1" applyAlignment="1">
      <alignment horizontal="right"/>
    </xf>
    <xf numFmtId="166" fontId="0" fillId="0" borderId="0" xfId="0" applyNumberFormat="1" applyBorder="1" applyAlignment="1">
      <alignment horizontal="right"/>
    </xf>
    <xf numFmtId="166" fontId="0" fillId="0" borderId="13" xfId="0" applyNumberFormat="1" applyBorder="1" applyAlignment="1">
      <alignment horizontal="right"/>
    </xf>
    <xf numFmtId="166" fontId="0" fillId="0" borderId="14" xfId="0" applyNumberFormat="1" applyBorder="1" applyAlignment="1">
      <alignment horizontal="right"/>
    </xf>
    <xf numFmtId="166" fontId="4" fillId="0" borderId="0" xfId="0" applyNumberFormat="1" applyFont="1" applyBorder="1" applyAlignment="1">
      <alignment horizontal="right"/>
    </xf>
    <xf numFmtId="166" fontId="0" fillId="0" borderId="0" xfId="0" applyNumberFormat="1" applyFont="1" applyBorder="1" applyAlignment="1">
      <alignment horizontal="right"/>
    </xf>
    <xf numFmtId="166" fontId="0" fillId="0" borderId="13" xfId="0" applyNumberFormat="1" applyFont="1" applyBorder="1" applyAlignment="1">
      <alignment horizontal="right"/>
    </xf>
    <xf numFmtId="166" fontId="0" fillId="0" borderId="0" xfId="0" applyNumberFormat="1" applyFont="1" applyBorder="1" applyAlignment="1">
      <alignment horizontal="right"/>
    </xf>
    <xf numFmtId="166" fontId="4" fillId="0" borderId="14" xfId="0" applyNumberFormat="1" applyFont="1" applyBorder="1" applyAlignment="1">
      <alignment horizontal="right"/>
    </xf>
    <xf numFmtId="177" fontId="14" fillId="2" borderId="0" xfId="15" applyNumberFormat="1" applyFont="1" applyFill="1" applyBorder="1" applyAlignment="1">
      <alignment/>
    </xf>
    <xf numFmtId="177" fontId="14" fillId="2" borderId="14" xfId="15" applyNumberFormat="1" applyFont="1" applyFill="1" applyBorder="1" applyAlignment="1">
      <alignment/>
    </xf>
    <xf numFmtId="169" fontId="0" fillId="0" borderId="10" xfId="0" applyNumberFormat="1" applyBorder="1" applyAlignment="1">
      <alignment/>
    </xf>
    <xf numFmtId="169" fontId="0" fillId="0" borderId="11" xfId="0" applyNumberFormat="1" applyBorder="1" applyAlignment="1">
      <alignment/>
    </xf>
    <xf numFmtId="15" fontId="15" fillId="0" borderId="0" xfId="20" applyNumberFormat="1" applyFont="1" quotePrefix="1">
      <alignment/>
      <protection/>
    </xf>
    <xf numFmtId="0" fontId="16" fillId="0" borderId="0" xfId="20" applyFont="1">
      <alignment/>
      <protection/>
    </xf>
    <xf numFmtId="0" fontId="15" fillId="0" borderId="0" xfId="0" applyFont="1" applyAlignment="1">
      <alignment/>
    </xf>
    <xf numFmtId="0" fontId="17" fillId="0" borderId="0" xfId="19" applyFont="1" applyAlignment="1">
      <alignment horizontal="right"/>
    </xf>
    <xf numFmtId="0" fontId="19" fillId="0" borderId="0" xfId="20" applyFont="1" applyAlignment="1">
      <alignment horizontal="center" wrapText="1"/>
      <protection/>
    </xf>
    <xf numFmtId="0" fontId="2" fillId="0" borderId="0" xfId="0" applyFont="1" applyAlignment="1">
      <alignment/>
    </xf>
  </cellXfs>
  <cellStyles count="8">
    <cellStyle name="Normal" xfId="0"/>
    <cellStyle name="Comma" xfId="15"/>
    <cellStyle name="Comma [0]" xfId="16"/>
    <cellStyle name="Currency" xfId="17"/>
    <cellStyle name="Currency [0]" xfId="18"/>
    <cellStyle name="Hyperlink" xfId="19"/>
    <cellStyle name="Normal_Acc and Freeze Option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79</xdr:row>
      <xdr:rowOff>9525</xdr:rowOff>
    </xdr:from>
    <xdr:to>
      <xdr:col>11</xdr:col>
      <xdr:colOff>609600</xdr:colOff>
      <xdr:row>105</xdr:row>
      <xdr:rowOff>123825</xdr:rowOff>
    </xdr:to>
    <xdr:sp>
      <xdr:nvSpPr>
        <xdr:cNvPr id="1" name="TextBox 1"/>
        <xdr:cNvSpPr txBox="1">
          <a:spLocks noChangeArrowheads="1"/>
        </xdr:cNvSpPr>
      </xdr:nvSpPr>
      <xdr:spPr>
        <a:xfrm>
          <a:off x="266700" y="13144500"/>
          <a:ext cx="7067550" cy="4324350"/>
        </a:xfrm>
        <a:prstGeom prst="rect">
          <a:avLst/>
        </a:prstGeom>
        <a:solidFill>
          <a:srgbClr val="FFFFFF"/>
        </a:solidFill>
        <a:ln w="9525" cmpd="sng">
          <a:noFill/>
        </a:ln>
      </xdr:spPr>
      <xdr:txBody>
        <a:bodyPr vertOverflow="clip" wrap="square"/>
        <a:p>
          <a:pPr algn="l">
            <a:defRPr/>
          </a:pPr>
          <a:r>
            <a:rPr lang="en-US" cap="none" sz="1000" b="1" i="1" u="none" baseline="0">
              <a:latin typeface="Arial MT"/>
              <a:ea typeface="Arial MT"/>
              <a:cs typeface="Arial MT"/>
            </a:rPr>
            <a:t>Notes</a:t>
          </a:r>
          <a:r>
            <a:rPr lang="en-US" cap="none" sz="1000" b="1" i="0" u="none" baseline="0">
              <a:latin typeface="Arial MT"/>
              <a:ea typeface="Arial MT"/>
              <a:cs typeface="Arial MT"/>
            </a:rPr>
            <a:t>:</a:t>
          </a:r>
          <a:r>
            <a:rPr lang="en-US" cap="none" sz="1000" b="0" i="0" u="none" baseline="0">
              <a:latin typeface="Arial MT"/>
              <a:ea typeface="Arial MT"/>
              <a:cs typeface="Arial MT"/>
            </a:rPr>
            <a:t>  All figures are preliminary.  Baseline is pre-EGTRRA law in 2005.  Tax cuts include those in the Economic Growth and Tax Relief Reconciliation Act of 2001 (EGTRRA), the Job Creation and Worker Assistance Act of 2002 (JCWA), the Jobs and Growth Tax Relief Reconciliation Act of 2003 (JGTRRA), and the Working Families Tax Relief Act of 2004 (WFTRA).  Tax calculations account for both the regular and alternative minimum tax (AMT).  
</a:t>
          </a:r>
          <a:r>
            <a:rPr lang="en-US" cap="none" sz="1000" b="0" i="1" u="none" baseline="0">
              <a:latin typeface="Arial MT"/>
              <a:ea typeface="Arial MT"/>
              <a:cs typeface="Arial MT"/>
            </a:rPr>
            <a:t>Source</a:t>
          </a:r>
          <a:r>
            <a:rPr lang="en-US" cap="none" sz="1000" b="0" i="0" u="none" baseline="0">
              <a:latin typeface="Arial MT"/>
              <a:ea typeface="Arial MT"/>
              <a:cs typeface="Arial MT"/>
            </a:rPr>
            <a:t>:  Urban-Brookings Tax Policy Center Microsimulation Model (version 0305-3a).
</a:t>
          </a:r>
          <a:r>
            <a:rPr lang="en-US" cap="none" sz="1000" b="1" i="1" u="none" baseline="0">
              <a:latin typeface="Arial MT"/>
              <a:ea typeface="Arial MT"/>
              <a:cs typeface="Arial MT"/>
            </a:rPr>
            <a:t>Key:</a:t>
          </a:r>
          <a:r>
            <a:rPr lang="en-US" cap="none" sz="1000" b="1" i="0" u="none" baseline="0">
              <a:latin typeface="Arial MT"/>
              <a:ea typeface="Arial MT"/>
              <a:cs typeface="Arial MT"/>
            </a:rPr>
            <a:t> </a:t>
          </a:r>
          <a:r>
            <a:rPr lang="en-US" cap="none" sz="1000" b="0" i="0" u="none" baseline="0">
              <a:latin typeface="Arial MT"/>
              <a:ea typeface="Arial MT"/>
              <a:cs typeface="Arial MT"/>
            </a:rPr>
            <a:t> 
* Households that did not owe any income tax.
** Households that owed income tax prior to the tax cuts but do not owe any income tax after the tax cuts.
( ) Households that receive a net refund.
     Households on the AMT.
 N/A  Households that did not owe any income tax prior to the tax cuts.
</a:t>
          </a:r>
          <a:r>
            <a:rPr lang="en-US" cap="none" sz="1000" b="1" i="1" u="none" baseline="0">
              <a:latin typeface="Arial MT"/>
              <a:ea typeface="Arial MT"/>
              <a:cs typeface="Arial MT"/>
            </a:rPr>
            <a:t>Assumptions</a:t>
          </a:r>
          <a:r>
            <a:rPr lang="en-US" cap="none" sz="1000" b="1" i="0" u="none" baseline="0">
              <a:latin typeface="Arial MT"/>
              <a:ea typeface="Arial MT"/>
              <a:cs typeface="Arial MT"/>
            </a:rPr>
            <a:t>:</a:t>
          </a:r>
          <a:r>
            <a:rPr lang="en-US" cap="none" sz="1000" b="0" i="0" u="none" baseline="0">
              <a:latin typeface="Arial MT"/>
              <a:ea typeface="Arial MT"/>
              <a:cs typeface="Arial MT"/>
            </a:rPr>
            <a:t>
(1) Children are under 17 and qualify for the dependency exemption, the earned income tax credit, and the child tax credit.
(2) The number of tax filers line gives the approximate numbers of tax filers in the U.S. population that each column represents.
(3) Households do not claim any other tax credits (such as the child and dependent care tax credit, adoption credit, or education tax credits).
(4) AGI under $50,000 is assumed to be earned income only.  Households with AGI under $50,000 always take the standard deduction.  Above $50,000 of AGI, household levels of capital gains income, dividend income, itemized deductions, and deductions that count as AMT preferences are averages by income level from the TPC Microsimulation Model.
(5) The amount of IRA and pension contributions is assumed to remain unchanged.
(6) The effects of changes to both the estate and gift tax and bonus depreciation rules are omitted.
(7) The sales tax deduction enacted in the American Jobs Creation Act of 2004 (AJCA) is excluded, but most taxpayers (including, implicitly, the representative taxpayer) deduct income taxes, so that change would not affect these calculations.
(8) The table makes no assumptions about how the tax cuts are to be financed.  Future tax increases and/ or benefit cuts could make many of the representative taxpayers worse off.
</a:t>
          </a:r>
        </a:p>
      </xdr:txBody>
    </xdr:sp>
    <xdr:clientData/>
  </xdr:twoCellAnchor>
  <xdr:twoCellAnchor>
    <xdr:from>
      <xdr:col>1</xdr:col>
      <xdr:colOff>104775</xdr:colOff>
      <xdr:row>88</xdr:row>
      <xdr:rowOff>66675</xdr:rowOff>
    </xdr:from>
    <xdr:to>
      <xdr:col>1</xdr:col>
      <xdr:colOff>209550</xdr:colOff>
      <xdr:row>89</xdr:row>
      <xdr:rowOff>0</xdr:rowOff>
    </xdr:to>
    <xdr:sp>
      <xdr:nvSpPr>
        <xdr:cNvPr id="2" name="Rectangle 2"/>
        <xdr:cNvSpPr>
          <a:spLocks/>
        </xdr:cNvSpPr>
      </xdr:nvSpPr>
      <xdr:spPr>
        <a:xfrm>
          <a:off x="314325" y="14658975"/>
          <a:ext cx="104775"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R92"/>
  <sheetViews>
    <sheetView showGridLines="0" tabSelected="1" zoomScale="85" zoomScaleNormal="85" workbookViewId="0" topLeftCell="A3">
      <selection activeCell="N29" sqref="N29"/>
    </sheetView>
  </sheetViews>
  <sheetFormatPr defaultColWidth="9.140625" defaultRowHeight="12.75"/>
  <cols>
    <col min="1" max="1" width="3.140625" style="0" customWidth="1"/>
    <col min="2" max="2" width="14.140625" style="0" bestFit="1" customWidth="1"/>
    <col min="3" max="12" width="9.28125" style="0" customWidth="1"/>
  </cols>
  <sheetData>
    <row r="1" spans="2:12" ht="12.75">
      <c r="B1" s="101">
        <v>38648</v>
      </c>
      <c r="C1" s="102"/>
      <c r="D1" s="103" t="s">
        <v>21</v>
      </c>
      <c r="E1" s="102"/>
      <c r="F1" s="102"/>
      <c r="G1" s="102"/>
      <c r="H1" s="102"/>
      <c r="I1" s="102"/>
      <c r="J1" s="102"/>
      <c r="K1" s="102"/>
      <c r="L1" s="104" t="s">
        <v>22</v>
      </c>
    </row>
    <row r="2" spans="1:18" ht="15.75">
      <c r="A2" s="105"/>
      <c r="B2" s="105"/>
      <c r="C2" s="105"/>
      <c r="D2" s="105"/>
      <c r="E2" s="105"/>
      <c r="F2" s="105"/>
      <c r="G2" s="105"/>
      <c r="H2" s="105"/>
      <c r="I2" s="105"/>
      <c r="J2" s="105"/>
      <c r="K2" s="105"/>
      <c r="L2" s="105"/>
      <c r="M2" s="105"/>
      <c r="N2" s="105"/>
      <c r="O2" s="105"/>
      <c r="P2" s="105"/>
      <c r="Q2" s="105"/>
      <c r="R2" s="105"/>
    </row>
    <row r="3" ht="15.75">
      <c r="F3" s="106" t="s">
        <v>23</v>
      </c>
    </row>
    <row r="4" spans="1:12" ht="18">
      <c r="A4" s="66"/>
      <c r="B4" s="1" t="s">
        <v>15</v>
      </c>
      <c r="C4" s="2"/>
      <c r="D4" s="2"/>
      <c r="E4" s="2"/>
      <c r="F4" s="2"/>
      <c r="G4" s="2"/>
      <c r="H4" s="2"/>
      <c r="I4" s="2"/>
      <c r="J4" s="2"/>
      <c r="K4" s="2"/>
      <c r="L4" s="2"/>
    </row>
    <row r="5" spans="2:12" ht="15">
      <c r="B5" s="66" t="s">
        <v>16</v>
      </c>
      <c r="C5" s="2"/>
      <c r="D5" s="2"/>
      <c r="E5" s="2"/>
      <c r="F5" s="2"/>
      <c r="G5" s="2"/>
      <c r="H5" s="2"/>
      <c r="I5" s="2"/>
      <c r="J5" s="2"/>
      <c r="K5" s="2"/>
      <c r="L5" s="2"/>
    </row>
    <row r="7" ht="13.5" thickBot="1"/>
    <row r="8" spans="2:12" ht="15.75">
      <c r="B8" s="54"/>
      <c r="C8" s="55" t="s">
        <v>0</v>
      </c>
      <c r="D8" s="56" t="s">
        <v>1</v>
      </c>
      <c r="E8" s="57"/>
      <c r="F8" s="57"/>
      <c r="G8" s="57"/>
      <c r="H8" s="56" t="s">
        <v>2</v>
      </c>
      <c r="I8" s="58"/>
      <c r="J8" s="57"/>
      <c r="K8" s="57"/>
      <c r="L8" s="59"/>
    </row>
    <row r="9" spans="2:12" ht="15.75" customHeight="1">
      <c r="B9" s="47" t="s">
        <v>13</v>
      </c>
      <c r="C9" s="3">
        <v>0</v>
      </c>
      <c r="D9" s="3">
        <v>1</v>
      </c>
      <c r="E9" s="4">
        <v>2</v>
      </c>
      <c r="F9" s="4">
        <v>3</v>
      </c>
      <c r="G9" s="4">
        <v>6</v>
      </c>
      <c r="H9" s="3">
        <v>0</v>
      </c>
      <c r="I9" s="4">
        <v>1</v>
      </c>
      <c r="J9" s="4">
        <v>2</v>
      </c>
      <c r="K9" s="4">
        <v>3</v>
      </c>
      <c r="L9" s="5">
        <v>6</v>
      </c>
    </row>
    <row r="10" spans="2:12" ht="15" thickBot="1">
      <c r="B10" s="48" t="s">
        <v>17</v>
      </c>
      <c r="C10" s="6" t="s">
        <v>3</v>
      </c>
      <c r="D10" s="7" t="s">
        <v>4</v>
      </c>
      <c r="E10" s="8" t="s">
        <v>5</v>
      </c>
      <c r="F10" s="8" t="s">
        <v>6</v>
      </c>
      <c r="G10" s="8" t="s">
        <v>7</v>
      </c>
      <c r="H10" s="7" t="s">
        <v>8</v>
      </c>
      <c r="I10" s="8" t="s">
        <v>9</v>
      </c>
      <c r="J10" s="8" t="s">
        <v>10</v>
      </c>
      <c r="K10" s="8" t="s">
        <v>11</v>
      </c>
      <c r="L10" s="9" t="s">
        <v>12</v>
      </c>
    </row>
    <row r="11" ht="13.5" thickTop="1"/>
    <row r="12" spans="2:12" ht="15">
      <c r="B12" s="61"/>
      <c r="C12" s="62" t="s">
        <v>18</v>
      </c>
      <c r="D12" s="63"/>
      <c r="E12" s="63"/>
      <c r="F12" s="63"/>
      <c r="G12" s="63"/>
      <c r="H12" s="63"/>
      <c r="I12" s="63"/>
      <c r="J12" s="63"/>
      <c r="K12" s="63"/>
      <c r="L12" s="63"/>
    </row>
    <row r="13" spans="2:12" ht="12.75">
      <c r="B13" s="15">
        <v>10000</v>
      </c>
      <c r="C13" s="60">
        <v>90.15</v>
      </c>
      <c r="D13" s="78">
        <v>0</v>
      </c>
      <c r="E13" s="78">
        <v>0</v>
      </c>
      <c r="F13" s="78">
        <v>0</v>
      </c>
      <c r="G13" s="78">
        <v>0</v>
      </c>
      <c r="H13" s="99">
        <v>153</v>
      </c>
      <c r="I13" s="78">
        <v>0</v>
      </c>
      <c r="J13" s="78">
        <v>0</v>
      </c>
      <c r="K13" s="78">
        <v>0</v>
      </c>
      <c r="L13" s="100">
        <v>0</v>
      </c>
    </row>
    <row r="14" spans="2:12" ht="12.75">
      <c r="B14" s="15">
        <v>15000</v>
      </c>
      <c r="C14" s="16">
        <v>340.14</v>
      </c>
      <c r="D14" s="79">
        <v>600</v>
      </c>
      <c r="E14" s="79">
        <v>600</v>
      </c>
      <c r="F14" s="79">
        <v>600</v>
      </c>
      <c r="G14" s="79">
        <v>600</v>
      </c>
      <c r="H14" s="83">
        <v>45</v>
      </c>
      <c r="I14" s="79">
        <v>700.67</v>
      </c>
      <c r="J14" s="79">
        <v>732.68</v>
      </c>
      <c r="K14" s="79">
        <v>732.68</v>
      </c>
      <c r="L14" s="80">
        <v>732.68</v>
      </c>
    </row>
    <row r="15" spans="2:12" ht="12.75">
      <c r="B15" s="15">
        <v>20000</v>
      </c>
      <c r="C15" s="16">
        <v>365</v>
      </c>
      <c r="D15" s="79">
        <v>815</v>
      </c>
      <c r="E15" s="79">
        <v>1350</v>
      </c>
      <c r="F15" s="79">
        <v>1350</v>
      </c>
      <c r="G15" s="79">
        <v>1350</v>
      </c>
      <c r="H15" s="18">
        <v>435</v>
      </c>
      <c r="I15" s="79">
        <v>1279.6</v>
      </c>
      <c r="J15" s="79">
        <v>1771.2</v>
      </c>
      <c r="K15" s="79">
        <v>1771.2</v>
      </c>
      <c r="L15" s="80">
        <v>1771.2</v>
      </c>
    </row>
    <row r="16" spans="2:16" ht="12.75">
      <c r="B16" s="15">
        <v>25000</v>
      </c>
      <c r="C16" s="16">
        <v>365</v>
      </c>
      <c r="D16" s="81">
        <v>1022.5</v>
      </c>
      <c r="E16" s="79">
        <v>1405.03</v>
      </c>
      <c r="F16" s="79">
        <v>2100</v>
      </c>
      <c r="G16" s="79">
        <v>2100</v>
      </c>
      <c r="H16" s="18">
        <v>685</v>
      </c>
      <c r="I16" s="79">
        <v>1344.6</v>
      </c>
      <c r="J16" s="79">
        <v>2201.2</v>
      </c>
      <c r="K16" s="79">
        <v>2521.2</v>
      </c>
      <c r="L16" s="80">
        <v>2521.2</v>
      </c>
      <c r="P16" s="20"/>
    </row>
    <row r="17" spans="2:12" ht="12.75">
      <c r="B17" s="15">
        <v>35000</v>
      </c>
      <c r="C17" s="16">
        <v>365</v>
      </c>
      <c r="D17" s="17">
        <v>1022.5</v>
      </c>
      <c r="E17" s="17">
        <v>1522.5</v>
      </c>
      <c r="F17" s="81">
        <v>2022.53</v>
      </c>
      <c r="G17" s="79">
        <v>1720</v>
      </c>
      <c r="H17" s="18">
        <v>985</v>
      </c>
      <c r="I17" s="17">
        <v>1485</v>
      </c>
      <c r="J17" s="81">
        <v>2286.2</v>
      </c>
      <c r="K17" s="81">
        <v>2626.2</v>
      </c>
      <c r="L17" s="80">
        <v>1399.02</v>
      </c>
    </row>
    <row r="18" spans="2:12" ht="12.75">
      <c r="B18" s="15">
        <v>40000</v>
      </c>
      <c r="C18" s="16">
        <v>428</v>
      </c>
      <c r="D18" s="17">
        <v>1022.5</v>
      </c>
      <c r="E18" s="17">
        <v>1522.5</v>
      </c>
      <c r="F18" s="81">
        <v>2162.5</v>
      </c>
      <c r="G18" s="81">
        <v>4600</v>
      </c>
      <c r="H18" s="18">
        <v>985.03</v>
      </c>
      <c r="I18" s="17">
        <v>1485.03</v>
      </c>
      <c r="J18" s="81">
        <v>1985.03</v>
      </c>
      <c r="K18" s="81">
        <v>2455</v>
      </c>
      <c r="L18" s="80">
        <v>2265</v>
      </c>
    </row>
    <row r="19" spans="2:12" ht="12.75">
      <c r="B19" s="15">
        <v>50000</v>
      </c>
      <c r="C19" s="16">
        <v>1142.16</v>
      </c>
      <c r="D19" s="17">
        <v>1087.2</v>
      </c>
      <c r="E19" s="17">
        <v>1806.72</v>
      </c>
      <c r="F19" s="17">
        <v>3286.72</v>
      </c>
      <c r="G19" s="82">
        <v>7726.72</v>
      </c>
      <c r="H19" s="18">
        <v>1049.7</v>
      </c>
      <c r="I19" s="17">
        <v>1549.73</v>
      </c>
      <c r="J19" s="17">
        <v>2049.7</v>
      </c>
      <c r="K19" s="81">
        <v>2549.7</v>
      </c>
      <c r="L19" s="84">
        <v>5239.3</v>
      </c>
    </row>
    <row r="20" spans="2:12" ht="12.75">
      <c r="B20" s="15">
        <v>60000</v>
      </c>
      <c r="C20" s="16">
        <v>1998.75</v>
      </c>
      <c r="D20" s="17">
        <v>1613.25</v>
      </c>
      <c r="E20" s="17">
        <v>2957.15</v>
      </c>
      <c r="F20" s="17">
        <v>4598.35</v>
      </c>
      <c r="G20" s="82">
        <v>9028.35</v>
      </c>
      <c r="H20" s="18">
        <v>1058.35</v>
      </c>
      <c r="I20" s="17">
        <v>1558.35</v>
      </c>
      <c r="J20" s="17">
        <v>2058.35</v>
      </c>
      <c r="K20" s="17">
        <v>2558.35</v>
      </c>
      <c r="L20" s="84">
        <v>6994.4</v>
      </c>
    </row>
    <row r="21" spans="2:12" ht="12.75">
      <c r="B21" s="15">
        <v>75000</v>
      </c>
      <c r="C21" s="16">
        <v>3466.38</v>
      </c>
      <c r="D21" s="72">
        <v>3080.88</v>
      </c>
      <c r="E21" s="21">
        <v>4134.76</v>
      </c>
      <c r="F21" s="21">
        <v>5934.76</v>
      </c>
      <c r="G21" s="41">
        <v>10491.84</v>
      </c>
      <c r="H21" s="73">
        <v>2848.08</v>
      </c>
      <c r="I21" s="74">
        <v>2932.08</v>
      </c>
      <c r="J21" s="74">
        <v>3197.46</v>
      </c>
      <c r="K21" s="21">
        <v>4677.46</v>
      </c>
      <c r="L21" s="85">
        <v>9023.06</v>
      </c>
    </row>
    <row r="22" spans="2:12" ht="12.75">
      <c r="B22" s="15">
        <v>100000</v>
      </c>
      <c r="C22" s="16">
        <v>5757.71</v>
      </c>
      <c r="D22" s="74">
        <v>4481.01</v>
      </c>
      <c r="E22" s="41">
        <v>5135.01</v>
      </c>
      <c r="F22" s="41">
        <v>6094.97</v>
      </c>
      <c r="G22" s="41">
        <v>10007.67</v>
      </c>
      <c r="H22" s="73">
        <v>5093.01</v>
      </c>
      <c r="I22" s="74">
        <v>5497.01</v>
      </c>
      <c r="J22" s="74">
        <v>5901.01</v>
      </c>
      <c r="K22" s="21">
        <v>7392.47</v>
      </c>
      <c r="L22" s="42">
        <v>12583.77</v>
      </c>
    </row>
    <row r="23" spans="2:12" ht="12.75">
      <c r="B23" s="15">
        <v>125000</v>
      </c>
      <c r="C23" s="16">
        <v>8119.08</v>
      </c>
      <c r="D23" s="74">
        <v>6840.76</v>
      </c>
      <c r="E23" s="41">
        <v>6648.76</v>
      </c>
      <c r="F23" s="41">
        <v>7360.96</v>
      </c>
      <c r="G23" s="41">
        <v>10752.04</v>
      </c>
      <c r="H23" s="73">
        <v>7274.38</v>
      </c>
      <c r="I23" s="74">
        <v>7428.38</v>
      </c>
      <c r="J23" s="74">
        <v>8082.38</v>
      </c>
      <c r="K23" s="21">
        <v>8486.38</v>
      </c>
      <c r="L23" s="42">
        <v>13379.54</v>
      </c>
    </row>
    <row r="24" spans="2:12" ht="12.75">
      <c r="B24" s="15">
        <v>150000</v>
      </c>
      <c r="C24" s="16">
        <v>10001.09</v>
      </c>
      <c r="D24" s="41">
        <v>9042.75</v>
      </c>
      <c r="E24" s="41">
        <v>8715.07</v>
      </c>
      <c r="F24" s="41">
        <v>8608.92</v>
      </c>
      <c r="G24" s="41">
        <v>10858.92</v>
      </c>
      <c r="H24" s="73">
        <v>9345.7</v>
      </c>
      <c r="I24" s="74">
        <v>9153.7</v>
      </c>
      <c r="J24" s="41">
        <v>8961.7</v>
      </c>
      <c r="K24" s="41">
        <v>9769.7</v>
      </c>
      <c r="L24" s="42">
        <v>13011.66</v>
      </c>
    </row>
    <row r="25" spans="2:12" ht="12.75">
      <c r="B25" s="15">
        <v>200000</v>
      </c>
      <c r="C25" s="67">
        <v>15775.83</v>
      </c>
      <c r="D25" s="41">
        <v>12314.6</v>
      </c>
      <c r="E25" s="41">
        <v>11497.46</v>
      </c>
      <c r="F25" s="41">
        <v>11497.46</v>
      </c>
      <c r="G25" s="41">
        <v>11497.46</v>
      </c>
      <c r="H25" s="22">
        <v>13748.19</v>
      </c>
      <c r="I25" s="41">
        <v>13652.19</v>
      </c>
      <c r="J25" s="41">
        <v>13556.19</v>
      </c>
      <c r="K25" s="41">
        <v>13460.19</v>
      </c>
      <c r="L25" s="42">
        <v>14640.95</v>
      </c>
    </row>
    <row r="26" spans="2:12" ht="12.75">
      <c r="B26" s="15">
        <v>500000</v>
      </c>
      <c r="C26" s="67">
        <v>40730.55</v>
      </c>
      <c r="D26" s="21">
        <v>39674.25</v>
      </c>
      <c r="E26" s="21">
        <v>39674.25</v>
      </c>
      <c r="F26" s="21">
        <v>39674.25</v>
      </c>
      <c r="G26" s="21">
        <v>39674.25</v>
      </c>
      <c r="H26" s="68">
        <v>40170.25</v>
      </c>
      <c r="I26" s="21">
        <v>40170.25</v>
      </c>
      <c r="J26" s="21">
        <v>40170.25</v>
      </c>
      <c r="K26" s="21">
        <v>40170.25</v>
      </c>
      <c r="L26" s="43">
        <v>40170.25</v>
      </c>
    </row>
    <row r="27" spans="2:12" ht="12.75">
      <c r="B27" s="23">
        <v>1000000</v>
      </c>
      <c r="C27" s="24">
        <v>87281.87</v>
      </c>
      <c r="D27" s="25">
        <v>86225.58</v>
      </c>
      <c r="E27" s="25">
        <v>86225.58</v>
      </c>
      <c r="F27" s="25">
        <v>86225.58</v>
      </c>
      <c r="G27" s="25">
        <v>86225.58</v>
      </c>
      <c r="H27" s="26">
        <v>86721.58</v>
      </c>
      <c r="I27" s="25">
        <v>86721.58</v>
      </c>
      <c r="J27" s="25">
        <v>86721.58</v>
      </c>
      <c r="K27" s="25">
        <v>86721.58</v>
      </c>
      <c r="L27" s="27">
        <v>86721.58</v>
      </c>
    </row>
    <row r="28" ht="12.75">
      <c r="B28" s="28"/>
    </row>
    <row r="29" spans="2:12" ht="12.75">
      <c r="B29" s="61"/>
      <c r="C29" s="62" t="s">
        <v>19</v>
      </c>
      <c r="D29" s="64"/>
      <c r="E29" s="64"/>
      <c r="F29" s="64"/>
      <c r="G29" s="64"/>
      <c r="H29" s="64"/>
      <c r="I29" s="64"/>
      <c r="J29" s="64"/>
      <c r="K29" s="64"/>
      <c r="L29" s="64"/>
    </row>
    <row r="30" spans="2:12" ht="12.75">
      <c r="B30" s="10">
        <v>10000</v>
      </c>
      <c r="C30" s="11">
        <v>45.98</v>
      </c>
      <c r="D30" s="12">
        <v>-2662.2</v>
      </c>
      <c r="E30" s="12">
        <v>-4000</v>
      </c>
      <c r="F30" s="12">
        <v>-4000</v>
      </c>
      <c r="G30" s="12">
        <v>-4000</v>
      </c>
      <c r="H30" s="13">
        <v>-286.88</v>
      </c>
      <c r="I30" s="12">
        <v>-2662.2</v>
      </c>
      <c r="J30" s="12">
        <v>-4000</v>
      </c>
      <c r="K30" s="12">
        <v>-4000</v>
      </c>
      <c r="L30" s="14">
        <v>-4000</v>
      </c>
    </row>
    <row r="31" spans="2:12" ht="12.75">
      <c r="B31" s="15">
        <v>15000</v>
      </c>
      <c r="C31" s="16">
        <v>679.86</v>
      </c>
      <c r="D31" s="17">
        <v>-3161.53</v>
      </c>
      <c r="E31" s="17">
        <v>-4867.32</v>
      </c>
      <c r="F31" s="17">
        <v>-4867.32</v>
      </c>
      <c r="G31" s="17">
        <v>-4867.32</v>
      </c>
      <c r="H31" s="18">
        <v>0</v>
      </c>
      <c r="I31" s="17">
        <v>-3262.2</v>
      </c>
      <c r="J31" s="17">
        <v>-5000</v>
      </c>
      <c r="K31" s="17">
        <v>-5000</v>
      </c>
      <c r="L31" s="19">
        <v>-5000</v>
      </c>
    </row>
    <row r="32" spans="2:12" ht="12.75">
      <c r="B32" s="15">
        <v>20000</v>
      </c>
      <c r="C32" s="16">
        <v>1405</v>
      </c>
      <c r="D32" s="17">
        <v>-2132.53</v>
      </c>
      <c r="E32" s="17">
        <v>-4564.32</v>
      </c>
      <c r="F32" s="17">
        <v>-4564.32</v>
      </c>
      <c r="G32" s="17">
        <v>-4564.32</v>
      </c>
      <c r="H32" s="18">
        <v>360</v>
      </c>
      <c r="I32" s="17">
        <v>-3042.13</v>
      </c>
      <c r="J32" s="17">
        <v>-4985.52</v>
      </c>
      <c r="K32" s="17">
        <v>-4985.52</v>
      </c>
      <c r="L32" s="19">
        <v>-4985.52</v>
      </c>
    </row>
    <row r="33" spans="2:12" ht="12.75">
      <c r="B33" s="15">
        <v>25000</v>
      </c>
      <c r="C33" s="16">
        <v>2155</v>
      </c>
      <c r="D33" s="17">
        <v>-791.03</v>
      </c>
      <c r="E33" s="17">
        <v>-3351.35</v>
      </c>
      <c r="F33" s="17">
        <v>-4261.32</v>
      </c>
      <c r="G33" s="17">
        <v>-4261.32</v>
      </c>
      <c r="H33" s="18">
        <v>860</v>
      </c>
      <c r="I33" s="17">
        <v>-1743.13</v>
      </c>
      <c r="J33" s="17">
        <v>-4362.52</v>
      </c>
      <c r="K33" s="17">
        <v>-4682.52</v>
      </c>
      <c r="L33" s="19">
        <v>-4682.52</v>
      </c>
    </row>
    <row r="34" spans="2:12" ht="12.75">
      <c r="B34" s="15">
        <v>35000</v>
      </c>
      <c r="C34" s="16">
        <v>3655</v>
      </c>
      <c r="D34" s="17">
        <v>1672.5</v>
      </c>
      <c r="E34" s="17">
        <v>137.18</v>
      </c>
      <c r="F34" s="17">
        <v>-1342.85</v>
      </c>
      <c r="G34" s="17">
        <v>-3655.32</v>
      </c>
      <c r="H34" s="18">
        <v>2060</v>
      </c>
      <c r="I34" s="17">
        <v>580</v>
      </c>
      <c r="J34" s="17">
        <v>-1256.52</v>
      </c>
      <c r="K34" s="17">
        <v>-2576.52</v>
      </c>
      <c r="L34" s="19">
        <v>-4076.52</v>
      </c>
    </row>
    <row r="35" spans="2:12" ht="12.75">
      <c r="B35" s="15">
        <v>40000</v>
      </c>
      <c r="C35" s="16">
        <v>4615</v>
      </c>
      <c r="D35" s="17">
        <v>2422.5</v>
      </c>
      <c r="E35" s="17">
        <v>942.5</v>
      </c>
      <c r="F35" s="17">
        <v>-537.5</v>
      </c>
      <c r="G35" s="17">
        <v>-4350</v>
      </c>
      <c r="H35" s="18">
        <v>2809.97</v>
      </c>
      <c r="I35" s="17">
        <v>1329.97</v>
      </c>
      <c r="J35" s="17">
        <v>-150.03</v>
      </c>
      <c r="K35" s="17">
        <v>-1600</v>
      </c>
      <c r="L35" s="19">
        <v>-4350</v>
      </c>
    </row>
    <row r="36" spans="2:12" ht="12.75">
      <c r="B36" s="15">
        <v>50000</v>
      </c>
      <c r="C36" s="16">
        <v>6671.4</v>
      </c>
      <c r="D36" s="17">
        <v>3839.4</v>
      </c>
      <c r="E36" s="17">
        <v>2359.4</v>
      </c>
      <c r="F36" s="17">
        <v>879.4</v>
      </c>
      <c r="G36" s="41">
        <v>-3560.6</v>
      </c>
      <c r="H36" s="18">
        <v>4226.9</v>
      </c>
      <c r="I36" s="17">
        <v>2746.87</v>
      </c>
      <c r="J36" s="17">
        <v>1266.9</v>
      </c>
      <c r="K36" s="17">
        <v>-213.1</v>
      </c>
      <c r="L36" s="19">
        <v>-4601.58</v>
      </c>
    </row>
    <row r="37" spans="2:12" ht="12.75">
      <c r="B37" s="15">
        <v>60000</v>
      </c>
      <c r="C37" s="16">
        <v>8608.65</v>
      </c>
      <c r="D37" s="17">
        <v>5641.15</v>
      </c>
      <c r="E37" s="17">
        <v>3841.15</v>
      </c>
      <c r="F37" s="41">
        <v>2165.45</v>
      </c>
      <c r="G37" s="41">
        <v>-2274.55</v>
      </c>
      <c r="H37" s="18">
        <v>5714.4</v>
      </c>
      <c r="I37" s="17">
        <v>4234.4</v>
      </c>
      <c r="J37" s="17">
        <v>2754.4</v>
      </c>
      <c r="K37" s="17">
        <v>1274.4</v>
      </c>
      <c r="L37" s="19">
        <v>-3165.6</v>
      </c>
    </row>
    <row r="38" spans="2:12" ht="12.75">
      <c r="B38" s="15">
        <v>75000</v>
      </c>
      <c r="C38" s="16">
        <v>11301.1</v>
      </c>
      <c r="D38" s="72">
        <v>8333.6</v>
      </c>
      <c r="E38" s="41">
        <v>6533.6</v>
      </c>
      <c r="F38" s="41">
        <v>4733.6</v>
      </c>
      <c r="G38" s="97">
        <v>176.52</v>
      </c>
      <c r="H38" s="73">
        <v>7505.9</v>
      </c>
      <c r="I38" s="74">
        <v>6025.9</v>
      </c>
      <c r="J38" s="74">
        <v>4545.9</v>
      </c>
      <c r="K38" s="74">
        <v>3065.9</v>
      </c>
      <c r="L38" s="42">
        <v>-1374.1</v>
      </c>
    </row>
    <row r="39" spans="2:12" ht="12.75">
      <c r="B39" s="15">
        <v>100000</v>
      </c>
      <c r="C39" s="16">
        <v>16521.51</v>
      </c>
      <c r="D39" s="41">
        <v>14393.15</v>
      </c>
      <c r="E39" s="41">
        <v>12843.15</v>
      </c>
      <c r="F39" s="41">
        <v>11043.15</v>
      </c>
      <c r="G39" s="97">
        <v>7130.45</v>
      </c>
      <c r="H39" s="73">
        <v>12220.65</v>
      </c>
      <c r="I39" s="41">
        <v>10420.65</v>
      </c>
      <c r="J39" s="41">
        <v>8620.65</v>
      </c>
      <c r="K39" s="41">
        <v>6820.65</v>
      </c>
      <c r="L39" s="42">
        <v>1629.35</v>
      </c>
    </row>
    <row r="40" spans="2:12" ht="12.75">
      <c r="B40" s="15">
        <v>125000</v>
      </c>
      <c r="C40" s="16">
        <v>21788.48</v>
      </c>
      <c r="D40" s="41">
        <v>19123.3</v>
      </c>
      <c r="E40" s="41">
        <v>18323.3</v>
      </c>
      <c r="F40" s="41">
        <v>17023.3</v>
      </c>
      <c r="G40" s="97">
        <v>13632.22</v>
      </c>
      <c r="H40" s="73">
        <v>16950.8</v>
      </c>
      <c r="I40" s="41">
        <v>15900.8</v>
      </c>
      <c r="J40" s="41">
        <v>14100.8</v>
      </c>
      <c r="K40" s="41">
        <v>12300.8</v>
      </c>
      <c r="L40" s="98">
        <v>7267.22</v>
      </c>
    </row>
    <row r="41" spans="2:12" ht="12.75">
      <c r="B41" s="15">
        <v>150000</v>
      </c>
      <c r="C41" s="16">
        <v>27461.52</v>
      </c>
      <c r="D41" s="41">
        <v>24436.68</v>
      </c>
      <c r="E41" s="97">
        <v>23772.36</v>
      </c>
      <c r="F41" s="97">
        <v>23772.36</v>
      </c>
      <c r="G41" s="97">
        <v>21522.36</v>
      </c>
      <c r="H41" s="22">
        <v>22028.73</v>
      </c>
      <c r="I41" s="41">
        <v>21228.73</v>
      </c>
      <c r="J41" s="41">
        <v>20428.73</v>
      </c>
      <c r="K41" s="41">
        <v>18628.73</v>
      </c>
      <c r="L41" s="98">
        <v>14007.12</v>
      </c>
    </row>
    <row r="42" spans="2:12" ht="12.75">
      <c r="B42" s="15">
        <v>200000</v>
      </c>
      <c r="C42" s="69">
        <v>38524.05</v>
      </c>
      <c r="D42" s="97">
        <v>36813.54</v>
      </c>
      <c r="E42" s="97">
        <v>36813.54</v>
      </c>
      <c r="F42" s="97">
        <v>36813.54</v>
      </c>
      <c r="G42" s="97">
        <v>36813.54</v>
      </c>
      <c r="H42" s="22">
        <v>32453.81</v>
      </c>
      <c r="I42" s="41">
        <v>31557.81</v>
      </c>
      <c r="J42" s="41">
        <v>30661.81</v>
      </c>
      <c r="K42" s="41">
        <v>29765.81</v>
      </c>
      <c r="L42" s="98">
        <v>28261.05</v>
      </c>
    </row>
    <row r="43" spans="2:12" ht="12.75">
      <c r="B43" s="15">
        <v>500000</v>
      </c>
      <c r="C43" s="67">
        <v>119145.78</v>
      </c>
      <c r="D43" s="41">
        <v>116237.78</v>
      </c>
      <c r="E43" s="41">
        <v>116237.78</v>
      </c>
      <c r="F43" s="41">
        <v>116237.78</v>
      </c>
      <c r="G43" s="41">
        <v>116237.78</v>
      </c>
      <c r="H43" s="22">
        <v>112733.28</v>
      </c>
      <c r="I43" s="41">
        <v>112733.28</v>
      </c>
      <c r="J43" s="41">
        <v>112733.28</v>
      </c>
      <c r="K43" s="41">
        <v>112733.28</v>
      </c>
      <c r="L43" s="42">
        <v>112733.28</v>
      </c>
    </row>
    <row r="44" spans="2:12" ht="12.75">
      <c r="B44" s="23">
        <v>1000000</v>
      </c>
      <c r="C44" s="24">
        <v>256819.38</v>
      </c>
      <c r="D44" s="25">
        <v>253911.37</v>
      </c>
      <c r="E44" s="25">
        <v>253911.37</v>
      </c>
      <c r="F44" s="25">
        <v>253911.37</v>
      </c>
      <c r="G44" s="25">
        <v>253911.37</v>
      </c>
      <c r="H44" s="26">
        <v>250406.87</v>
      </c>
      <c r="I44" s="25">
        <v>250406.87</v>
      </c>
      <c r="J44" s="25">
        <v>250406.87</v>
      </c>
      <c r="K44" s="25">
        <v>250406.87</v>
      </c>
      <c r="L44" s="27">
        <v>250406.87</v>
      </c>
    </row>
    <row r="45" ht="12.75">
      <c r="B45" s="29"/>
    </row>
    <row r="46" spans="2:12" ht="12.75">
      <c r="B46" s="61"/>
      <c r="C46" s="62" t="s">
        <v>14</v>
      </c>
      <c r="D46" s="65"/>
      <c r="E46" s="64"/>
      <c r="F46" s="64"/>
      <c r="G46" s="64"/>
      <c r="H46" s="64"/>
      <c r="I46" s="64"/>
      <c r="J46" s="64"/>
      <c r="K46" s="64"/>
      <c r="L46" s="64"/>
    </row>
    <row r="47" spans="2:12" ht="12.75">
      <c r="B47" s="10">
        <v>10000</v>
      </c>
      <c r="C47" s="33">
        <f aca="true" t="shared" si="0" ref="C47:L47">($B47-C30)/($B47-C30-C13)-1</f>
        <v>0.009139414854413053</v>
      </c>
      <c r="D47" s="34">
        <f t="shared" si="0"/>
        <v>0</v>
      </c>
      <c r="E47" s="34">
        <f t="shared" si="0"/>
        <v>0</v>
      </c>
      <c r="F47" s="34">
        <f t="shared" si="0"/>
        <v>0</v>
      </c>
      <c r="G47" s="34">
        <f t="shared" si="0"/>
        <v>0</v>
      </c>
      <c r="H47" s="35">
        <f t="shared" si="0"/>
        <v>0.01509786972018623</v>
      </c>
      <c r="I47" s="34">
        <f t="shared" si="0"/>
        <v>0</v>
      </c>
      <c r="J47" s="34">
        <f t="shared" si="0"/>
        <v>0</v>
      </c>
      <c r="K47" s="34">
        <f t="shared" si="0"/>
        <v>0</v>
      </c>
      <c r="L47" s="36">
        <f t="shared" si="0"/>
        <v>0</v>
      </c>
    </row>
    <row r="48" spans="2:12" ht="12.75">
      <c r="B48" s="15">
        <v>15000</v>
      </c>
      <c r="C48" s="37">
        <f aca="true" t="shared" si="1" ref="C48:L48">100*(($B48-C31)/($B48-C31-C14)-1)</f>
        <v>2.433047210300421</v>
      </c>
      <c r="D48" s="38">
        <f t="shared" si="1"/>
        <v>3.4165588078031828</v>
      </c>
      <c r="E48" s="38">
        <f t="shared" si="1"/>
        <v>3.1140812526080364</v>
      </c>
      <c r="F48" s="38">
        <f t="shared" si="1"/>
        <v>3.1140812526080364</v>
      </c>
      <c r="G48" s="38">
        <f t="shared" si="1"/>
        <v>3.1140812526080364</v>
      </c>
      <c r="H48" s="39">
        <f t="shared" si="1"/>
        <v>0.30090270812437314</v>
      </c>
      <c r="I48" s="38">
        <f t="shared" si="1"/>
        <v>3.98980043310575</v>
      </c>
      <c r="J48" s="38">
        <f t="shared" si="1"/>
        <v>3.8027084202681083</v>
      </c>
      <c r="K48" s="38">
        <f t="shared" si="1"/>
        <v>3.8027084202681083</v>
      </c>
      <c r="L48" s="40">
        <f t="shared" si="1"/>
        <v>3.8027084202681083</v>
      </c>
    </row>
    <row r="49" spans="2:12" ht="12.75">
      <c r="B49" s="15">
        <v>20000</v>
      </c>
      <c r="C49" s="37">
        <f aca="true" t="shared" si="2" ref="C49:L49">100*(($B49-C32)/($B49-C32-C15)-1)</f>
        <v>2.0021941854086567</v>
      </c>
      <c r="D49" s="38">
        <f t="shared" si="2"/>
        <v>3.8231446138459857</v>
      </c>
      <c r="E49" s="38">
        <f t="shared" si="2"/>
        <v>5.815376026521557</v>
      </c>
      <c r="F49" s="38">
        <f t="shared" si="2"/>
        <v>5.815376026521557</v>
      </c>
      <c r="G49" s="38">
        <f t="shared" si="2"/>
        <v>5.815376026521557</v>
      </c>
      <c r="H49" s="39">
        <f t="shared" si="2"/>
        <v>2.2650351470971053</v>
      </c>
      <c r="I49" s="38">
        <f t="shared" si="2"/>
        <v>5.879831067435637</v>
      </c>
      <c r="J49" s="38">
        <f t="shared" si="2"/>
        <v>7.629773346796287</v>
      </c>
      <c r="K49" s="38">
        <f t="shared" si="2"/>
        <v>7.629773346796287</v>
      </c>
      <c r="L49" s="40">
        <f t="shared" si="2"/>
        <v>7.629773346796287</v>
      </c>
    </row>
    <row r="50" spans="2:12" ht="12.75">
      <c r="B50" s="15">
        <v>25000</v>
      </c>
      <c r="C50" s="37">
        <f aca="true" t="shared" si="3" ref="C50:L50">100*(($B50-C33)/($B50-C33-C16)-1)</f>
        <v>1.62366548042705</v>
      </c>
      <c r="D50" s="38">
        <f t="shared" si="3"/>
        <v>4.128222385422142</v>
      </c>
      <c r="E50" s="38">
        <f t="shared" si="3"/>
        <v>5.214181379869309</v>
      </c>
      <c r="F50" s="38">
        <f t="shared" si="3"/>
        <v>7.731583001120712</v>
      </c>
      <c r="G50" s="38">
        <f t="shared" si="3"/>
        <v>7.731583001120712</v>
      </c>
      <c r="H50" s="39">
        <f t="shared" si="3"/>
        <v>2.920486037092296</v>
      </c>
      <c r="I50" s="38">
        <f t="shared" si="3"/>
        <v>5.294007172856063</v>
      </c>
      <c r="J50" s="38">
        <f t="shared" si="3"/>
        <v>8.104171667650917</v>
      </c>
      <c r="K50" s="38">
        <f t="shared" si="3"/>
        <v>9.282317648774075</v>
      </c>
      <c r="L50" s="40">
        <f t="shared" si="3"/>
        <v>9.282317648774075</v>
      </c>
    </row>
    <row r="51" spans="2:12" ht="12.75">
      <c r="B51" s="15">
        <v>35000</v>
      </c>
      <c r="C51" s="37">
        <f aca="true" t="shared" si="4" ref="C51:L51">100*(($B51-C34)/($B51-C34-C17)-1)</f>
        <v>1.1781794706262172</v>
      </c>
      <c r="D51" s="38">
        <f t="shared" si="4"/>
        <v>3.165144714440493</v>
      </c>
      <c r="E51" s="38">
        <f t="shared" si="4"/>
        <v>4.566542852618083</v>
      </c>
      <c r="F51" s="38">
        <f t="shared" si="4"/>
        <v>5.893097733354469</v>
      </c>
      <c r="G51" s="38">
        <f t="shared" si="4"/>
        <v>4.656789219641255</v>
      </c>
      <c r="H51" s="39">
        <f t="shared" si="4"/>
        <v>3.0824597089657235</v>
      </c>
      <c r="I51" s="38">
        <f t="shared" si="4"/>
        <v>4.5088811294974995</v>
      </c>
      <c r="J51" s="38">
        <f t="shared" si="4"/>
        <v>6.729992534659668</v>
      </c>
      <c r="K51" s="38">
        <f t="shared" si="4"/>
        <v>7.514094291554407</v>
      </c>
      <c r="L51" s="40">
        <f t="shared" si="4"/>
        <v>3.713144449605199</v>
      </c>
    </row>
    <row r="52" spans="2:12" ht="12.75">
      <c r="B52" s="15">
        <v>40000</v>
      </c>
      <c r="C52" s="37">
        <f aca="true" t="shared" si="5" ref="C52:L52">100*(($B52-C35)/($B52-C35-C18)-1)</f>
        <v>1.2243613582401336</v>
      </c>
      <c r="D52" s="38">
        <f t="shared" si="5"/>
        <v>2.7971549719600697</v>
      </c>
      <c r="E52" s="38">
        <f t="shared" si="5"/>
        <v>4.056214200079933</v>
      </c>
      <c r="F52" s="38">
        <f t="shared" si="5"/>
        <v>5.635179153094461</v>
      </c>
      <c r="G52" s="38">
        <f t="shared" si="5"/>
        <v>11.572327044025155</v>
      </c>
      <c r="H52" s="39">
        <f t="shared" si="5"/>
        <v>2.7207015605579254</v>
      </c>
      <c r="I52" s="38">
        <f t="shared" si="5"/>
        <v>3.993626462283184</v>
      </c>
      <c r="J52" s="38">
        <f t="shared" si="5"/>
        <v>5.201179090789987</v>
      </c>
      <c r="K52" s="38">
        <f t="shared" si="5"/>
        <v>6.271554476944696</v>
      </c>
      <c r="L52" s="40">
        <f t="shared" si="5"/>
        <v>5.381965070690264</v>
      </c>
    </row>
    <row r="53" spans="2:12" ht="12.75">
      <c r="B53" s="15">
        <v>50000</v>
      </c>
      <c r="C53" s="37">
        <f aca="true" t="shared" si="6" ref="C53:L53">100*(($B53-C36)/($B53-C36-C19)-1)</f>
        <v>2.7074102484115903</v>
      </c>
      <c r="D53" s="38">
        <f t="shared" si="6"/>
        <v>2.412065652912787</v>
      </c>
      <c r="E53" s="38">
        <f t="shared" si="6"/>
        <v>3.9418875294869204</v>
      </c>
      <c r="F53" s="38">
        <f t="shared" si="6"/>
        <v>7.170939924789255</v>
      </c>
      <c r="G53" s="44">
        <f t="shared" si="6"/>
        <v>16.858097110696278</v>
      </c>
      <c r="H53" s="39">
        <f t="shared" si="6"/>
        <v>2.3470934678490485</v>
      </c>
      <c r="I53" s="38">
        <f t="shared" si="6"/>
        <v>3.3908418192082124</v>
      </c>
      <c r="J53" s="38">
        <f t="shared" si="6"/>
        <v>4.390639927683071</v>
      </c>
      <c r="K53" s="38">
        <f t="shared" si="6"/>
        <v>5.349387580407594</v>
      </c>
      <c r="L53" s="40">
        <f t="shared" si="6"/>
        <v>10.613974881225108</v>
      </c>
    </row>
    <row r="54" spans="2:12" ht="12.75">
      <c r="B54" s="15">
        <v>60000</v>
      </c>
      <c r="C54" s="37">
        <f aca="true" t="shared" si="7" ref="C54:L54">100*(($B54-C37)/($B54-C37-C20)-1)</f>
        <v>4.046658811238935</v>
      </c>
      <c r="D54" s="38">
        <f t="shared" si="7"/>
        <v>3.0585489595340576</v>
      </c>
      <c r="E54" s="38">
        <f t="shared" si="7"/>
        <v>5.558375014332251</v>
      </c>
      <c r="F54" s="44">
        <f t="shared" si="7"/>
        <v>8.637637547383159</v>
      </c>
      <c r="G54" s="44">
        <f t="shared" si="7"/>
        <v>16.95585788281604</v>
      </c>
      <c r="H54" s="39">
        <f t="shared" si="7"/>
        <v>1.9883612247485916</v>
      </c>
      <c r="I54" s="38">
        <f t="shared" si="7"/>
        <v>2.874799957570251</v>
      </c>
      <c r="J54" s="38">
        <f t="shared" si="7"/>
        <v>3.7297564201876243</v>
      </c>
      <c r="K54" s="38">
        <f t="shared" si="7"/>
        <v>4.554878510163829</v>
      </c>
      <c r="L54" s="40">
        <f t="shared" si="7"/>
        <v>12.451932663001685</v>
      </c>
    </row>
    <row r="55" spans="2:12" ht="12.75">
      <c r="B55" s="15">
        <v>75000</v>
      </c>
      <c r="C55" s="37">
        <f aca="true" t="shared" si="8" ref="C55:L55">100*(($B55-C38)/($B55-C38-C21)-1)</f>
        <v>5.754997466484868</v>
      </c>
      <c r="D55" s="75">
        <f t="shared" si="8"/>
        <v>4.845254076714323</v>
      </c>
      <c r="E55" s="44">
        <f t="shared" si="8"/>
        <v>6.427257256304997</v>
      </c>
      <c r="F55" s="44">
        <f t="shared" si="8"/>
        <v>9.225258364313426</v>
      </c>
      <c r="G55" s="44">
        <f t="shared" si="8"/>
        <v>16.308988858359584</v>
      </c>
      <c r="H55" s="76">
        <f t="shared" si="8"/>
        <v>4.405654052639285</v>
      </c>
      <c r="I55" s="77">
        <f t="shared" si="8"/>
        <v>4.439718833554762</v>
      </c>
      <c r="J55" s="77">
        <f t="shared" si="8"/>
        <v>4.75411795772136</v>
      </c>
      <c r="K55" s="77">
        <f t="shared" si="8"/>
        <v>6.954644180857095</v>
      </c>
      <c r="L55" s="45">
        <f t="shared" si="8"/>
        <v>13.397061129271348</v>
      </c>
    </row>
    <row r="56" spans="2:12" ht="12.75">
      <c r="B56" s="15">
        <v>100000</v>
      </c>
      <c r="C56" s="37">
        <f aca="true" t="shared" si="9" ref="C56:L56">100*(($B56-C39)/($B56-C39-C22)-1)</f>
        <v>7.408198939845945</v>
      </c>
      <c r="D56" s="44">
        <f t="shared" si="9"/>
        <v>5.523529864220822</v>
      </c>
      <c r="E56" s="44">
        <f t="shared" si="9"/>
        <v>6.260539875720905</v>
      </c>
      <c r="F56" s="44">
        <f t="shared" si="9"/>
        <v>7.355577739727837</v>
      </c>
      <c r="G56" s="44">
        <f t="shared" si="9"/>
        <v>12.077531912141026</v>
      </c>
      <c r="H56" s="76">
        <f t="shared" si="9"/>
        <v>6.159433347757304</v>
      </c>
      <c r="I56" s="44">
        <f t="shared" si="9"/>
        <v>6.537651069178141</v>
      </c>
      <c r="J56" s="44">
        <f t="shared" si="9"/>
        <v>6.903514972330993</v>
      </c>
      <c r="K56" s="44">
        <f t="shared" si="9"/>
        <v>8.617250096984531</v>
      </c>
      <c r="L56" s="45">
        <f t="shared" si="9"/>
        <v>14.668641638441681</v>
      </c>
    </row>
    <row r="57" spans="2:12" ht="12.75">
      <c r="B57" s="15">
        <v>125000</v>
      </c>
      <c r="C57" s="37">
        <f aca="true" t="shared" si="10" ref="C57:L57">100*(($B57-C40)/($B57-C40-C23)-1)</f>
        <v>8.538091987123275</v>
      </c>
      <c r="D57" s="44">
        <f t="shared" si="10"/>
        <v>6.907351008128959</v>
      </c>
      <c r="E57" s="44">
        <f t="shared" si="10"/>
        <v>6.646902855342218</v>
      </c>
      <c r="F57" s="44">
        <f t="shared" si="10"/>
        <v>7.315912997310359</v>
      </c>
      <c r="G57" s="44">
        <f t="shared" si="10"/>
        <v>10.686240542483727</v>
      </c>
      <c r="H57" s="76">
        <f t="shared" si="10"/>
        <v>7.218450005666099</v>
      </c>
      <c r="I57" s="44">
        <f t="shared" si="10"/>
        <v>7.306304798171204</v>
      </c>
      <c r="J57" s="44">
        <f t="shared" si="10"/>
        <v>7.860951155657214</v>
      </c>
      <c r="K57" s="44">
        <f t="shared" si="10"/>
        <v>8.143316724372296</v>
      </c>
      <c r="L57" s="45">
        <f t="shared" si="10"/>
        <v>12.821393950010563</v>
      </c>
    </row>
    <row r="58" spans="2:12" ht="12.75">
      <c r="B58" s="15">
        <v>150000</v>
      </c>
      <c r="C58" s="37">
        <f aca="true" t="shared" si="11" ref="C58:L58">100*(($B58-C41)/($B58-C41-C24)-1)</f>
        <v>8.886904165806575</v>
      </c>
      <c r="D58" s="44">
        <f t="shared" si="11"/>
        <v>7.76064689693845</v>
      </c>
      <c r="E58" s="44">
        <f t="shared" si="11"/>
        <v>7.416287466098304</v>
      </c>
      <c r="F58" s="44">
        <f t="shared" si="11"/>
        <v>7.319345083843798</v>
      </c>
      <c r="G58" s="44">
        <f t="shared" si="11"/>
        <v>9.232305877839853</v>
      </c>
      <c r="H58" s="46">
        <f t="shared" si="11"/>
        <v>7.8783183086075015</v>
      </c>
      <c r="I58" s="44">
        <f t="shared" si="11"/>
        <v>7.65247112109031</v>
      </c>
      <c r="J58" s="44">
        <f t="shared" si="11"/>
        <v>7.4303390684503645</v>
      </c>
      <c r="K58" s="44">
        <f t="shared" si="11"/>
        <v>8.034189032263317</v>
      </c>
      <c r="L58" s="45">
        <f t="shared" si="11"/>
        <v>10.58020078187547</v>
      </c>
    </row>
    <row r="59" spans="2:12" ht="12.75">
      <c r="B59" s="15">
        <v>200000</v>
      </c>
      <c r="C59" s="70">
        <f aca="true" t="shared" si="12" ref="C59:L59">100*(($B59-C42)/($B59-C42-C25)-1)</f>
        <v>10.827602612818698</v>
      </c>
      <c r="D59" s="44">
        <f t="shared" si="12"/>
        <v>8.16229083408928</v>
      </c>
      <c r="E59" s="44">
        <f t="shared" si="12"/>
        <v>7.579626736282785</v>
      </c>
      <c r="F59" s="44">
        <f t="shared" si="12"/>
        <v>7.579626736282785</v>
      </c>
      <c r="G59" s="44">
        <f t="shared" si="12"/>
        <v>7.579626736282785</v>
      </c>
      <c r="H59" s="46">
        <f t="shared" si="12"/>
        <v>8.939121445012299</v>
      </c>
      <c r="I59" s="44">
        <f t="shared" si="12"/>
        <v>8.81981394146909</v>
      </c>
      <c r="J59" s="44">
        <f t="shared" si="12"/>
        <v>8.702025907999644</v>
      </c>
      <c r="K59" s="44">
        <f t="shared" si="12"/>
        <v>8.585728500899382</v>
      </c>
      <c r="L59" s="45">
        <f t="shared" si="12"/>
        <v>9.319628512138923</v>
      </c>
    </row>
    <row r="60" spans="2:12" ht="12.75">
      <c r="B60" s="15">
        <v>500000</v>
      </c>
      <c r="C60" s="71">
        <f aca="true" t="shared" si="13" ref="C60:L60">100*(($B60-C43)/($B60-C43-C26)-1)</f>
        <v>11.975217720072218</v>
      </c>
      <c r="D60" s="44">
        <f t="shared" si="13"/>
        <v>11.53026361252909</v>
      </c>
      <c r="E60" s="44">
        <f t="shared" si="13"/>
        <v>11.53026361252909</v>
      </c>
      <c r="F60" s="44">
        <f t="shared" si="13"/>
        <v>11.53026361252909</v>
      </c>
      <c r="G60" s="44">
        <f t="shared" si="13"/>
        <v>11.53026361252909</v>
      </c>
      <c r="H60" s="46">
        <f t="shared" si="13"/>
        <v>11.573223432667001</v>
      </c>
      <c r="I60" s="44">
        <f t="shared" si="13"/>
        <v>11.573223432667001</v>
      </c>
      <c r="J60" s="44">
        <f t="shared" si="13"/>
        <v>11.573223432667001</v>
      </c>
      <c r="K60" s="44">
        <f t="shared" si="13"/>
        <v>11.573223432667001</v>
      </c>
      <c r="L60" s="45">
        <f t="shared" si="13"/>
        <v>11.573223432667001</v>
      </c>
    </row>
    <row r="61" spans="2:12" ht="13.5" thickBot="1">
      <c r="B61" s="49">
        <v>1000000</v>
      </c>
      <c r="C61" s="50">
        <f aca="true" t="shared" si="14" ref="C61:L61">100*(($B61-C44)/($B61-C44-C27)-1)</f>
        <v>13.307217005673522</v>
      </c>
      <c r="D61" s="52">
        <f t="shared" si="14"/>
        <v>13.067193260783426</v>
      </c>
      <c r="E61" s="52">
        <f t="shared" si="14"/>
        <v>13.067193260783426</v>
      </c>
      <c r="F61" s="52">
        <f t="shared" si="14"/>
        <v>13.067193260783426</v>
      </c>
      <c r="G61" s="52">
        <f t="shared" si="14"/>
        <v>13.067193260783426</v>
      </c>
      <c r="H61" s="51">
        <f t="shared" si="14"/>
        <v>13.082712631127391</v>
      </c>
      <c r="I61" s="52">
        <f t="shared" si="14"/>
        <v>13.082712631127391</v>
      </c>
      <c r="J61" s="52">
        <f t="shared" si="14"/>
        <v>13.082712631127391</v>
      </c>
      <c r="K61" s="52">
        <f t="shared" si="14"/>
        <v>13.082712631127391</v>
      </c>
      <c r="L61" s="53">
        <f t="shared" si="14"/>
        <v>13.082712631127391</v>
      </c>
    </row>
    <row r="62" ht="12.75">
      <c r="B62" s="29"/>
    </row>
    <row r="63" spans="2:12" ht="12.75">
      <c r="B63" s="61"/>
      <c r="C63" s="62" t="s">
        <v>20</v>
      </c>
      <c r="D63" s="65"/>
      <c r="E63" s="64"/>
      <c r="F63" s="64"/>
      <c r="G63" s="64"/>
      <c r="H63" s="64"/>
      <c r="I63" s="64"/>
      <c r="J63" s="64"/>
      <c r="K63" s="64"/>
      <c r="L63" s="64"/>
    </row>
    <row r="64" spans="2:12" ht="12.75">
      <c r="B64" s="10">
        <v>10000</v>
      </c>
      <c r="C64" s="33">
        <f>IF(C30&lt;=0,"N/A",C13/(C13+C30))</f>
        <v>0.6622346286637774</v>
      </c>
      <c r="D64" s="86" t="str">
        <f aca="true" t="shared" si="15" ref="D64:L64">IF(D30&lt;=0,"N/A",D13/(D13+D30))</f>
        <v>N/A</v>
      </c>
      <c r="E64" s="86" t="str">
        <f t="shared" si="15"/>
        <v>N/A</v>
      </c>
      <c r="F64" s="86" t="str">
        <f t="shared" si="15"/>
        <v>N/A</v>
      </c>
      <c r="G64" s="86" t="str">
        <f t="shared" si="15"/>
        <v>N/A</v>
      </c>
      <c r="H64" s="87" t="str">
        <f t="shared" si="15"/>
        <v>N/A</v>
      </c>
      <c r="I64" s="86" t="str">
        <f t="shared" si="15"/>
        <v>N/A</v>
      </c>
      <c r="J64" s="86" t="str">
        <f t="shared" si="15"/>
        <v>N/A</v>
      </c>
      <c r="K64" s="86" t="str">
        <f t="shared" si="15"/>
        <v>N/A</v>
      </c>
      <c r="L64" s="88" t="str">
        <f t="shared" si="15"/>
        <v>N/A</v>
      </c>
    </row>
    <row r="65" spans="2:12" ht="12.75">
      <c r="B65" s="15">
        <v>15000</v>
      </c>
      <c r="C65" s="37">
        <f aca="true" t="shared" si="16" ref="C65:C76">IF(C31&lt;=0,"N/A",100*C14/(C14+C31))</f>
        <v>33.34705882352941</v>
      </c>
      <c r="D65" s="89" t="str">
        <f aca="true" t="shared" si="17" ref="D65:L65">IF(D31&lt;=0,"N/A",100*D14/(D14+D31))</f>
        <v>N/A</v>
      </c>
      <c r="E65" s="89" t="str">
        <f t="shared" si="17"/>
        <v>N/A</v>
      </c>
      <c r="F65" s="89" t="str">
        <f t="shared" si="17"/>
        <v>N/A</v>
      </c>
      <c r="G65" s="89" t="str">
        <f t="shared" si="17"/>
        <v>N/A</v>
      </c>
      <c r="H65" s="90" t="str">
        <f t="shared" si="17"/>
        <v>N/A</v>
      </c>
      <c r="I65" s="89" t="str">
        <f t="shared" si="17"/>
        <v>N/A</v>
      </c>
      <c r="J65" s="89" t="str">
        <f t="shared" si="17"/>
        <v>N/A</v>
      </c>
      <c r="K65" s="89" t="str">
        <f t="shared" si="17"/>
        <v>N/A</v>
      </c>
      <c r="L65" s="91" t="str">
        <f t="shared" si="17"/>
        <v>N/A</v>
      </c>
    </row>
    <row r="66" spans="2:12" ht="12.75">
      <c r="B66" s="15">
        <v>20000</v>
      </c>
      <c r="C66" s="37">
        <f t="shared" si="16"/>
        <v>20.62146892655367</v>
      </c>
      <c r="D66" s="89" t="str">
        <f aca="true" t="shared" si="18" ref="D66:L66">IF(D32&lt;=0,"N/A",100*D15/(D15+D32))</f>
        <v>N/A</v>
      </c>
      <c r="E66" s="89" t="str">
        <f t="shared" si="18"/>
        <v>N/A</v>
      </c>
      <c r="F66" s="89" t="str">
        <f t="shared" si="18"/>
        <v>N/A</v>
      </c>
      <c r="G66" s="89" t="str">
        <f t="shared" si="18"/>
        <v>N/A</v>
      </c>
      <c r="H66" s="90">
        <f t="shared" si="18"/>
        <v>54.716981132075475</v>
      </c>
      <c r="I66" s="89" t="str">
        <f t="shared" si="18"/>
        <v>N/A</v>
      </c>
      <c r="J66" s="89" t="str">
        <f t="shared" si="18"/>
        <v>N/A</v>
      </c>
      <c r="K66" s="89" t="str">
        <f t="shared" si="18"/>
        <v>N/A</v>
      </c>
      <c r="L66" s="91" t="str">
        <f t="shared" si="18"/>
        <v>N/A</v>
      </c>
    </row>
    <row r="67" spans="2:12" ht="12.75">
      <c r="B67" s="15">
        <v>25000</v>
      </c>
      <c r="C67" s="37">
        <f t="shared" si="16"/>
        <v>14.484126984126984</v>
      </c>
      <c r="D67" s="89" t="str">
        <f aca="true" t="shared" si="19" ref="D67:L67">IF(D33&lt;=0,"N/A",100*D16/(D16+D33))</f>
        <v>N/A</v>
      </c>
      <c r="E67" s="89" t="str">
        <f t="shared" si="19"/>
        <v>N/A</v>
      </c>
      <c r="F67" s="89" t="str">
        <f t="shared" si="19"/>
        <v>N/A</v>
      </c>
      <c r="G67" s="89" t="str">
        <f t="shared" si="19"/>
        <v>N/A</v>
      </c>
      <c r="H67" s="90">
        <f t="shared" si="19"/>
        <v>44.336569579288025</v>
      </c>
      <c r="I67" s="89" t="str">
        <f t="shared" si="19"/>
        <v>N/A</v>
      </c>
      <c r="J67" s="89" t="str">
        <f t="shared" si="19"/>
        <v>N/A</v>
      </c>
      <c r="K67" s="89" t="str">
        <f t="shared" si="19"/>
        <v>N/A</v>
      </c>
      <c r="L67" s="91" t="str">
        <f t="shared" si="19"/>
        <v>N/A</v>
      </c>
    </row>
    <row r="68" spans="2:12" ht="12.75">
      <c r="B68" s="15">
        <v>35000</v>
      </c>
      <c r="C68" s="37">
        <f t="shared" si="16"/>
        <v>9.07960199004975</v>
      </c>
      <c r="D68" s="89">
        <f aca="true" t="shared" si="20" ref="D68:L68">IF(D34&lt;=0,"N/A",100*D17/(D17+D34))</f>
        <v>37.94063079777366</v>
      </c>
      <c r="E68" s="89">
        <f t="shared" si="20"/>
        <v>91.73455123879302</v>
      </c>
      <c r="F68" s="89" t="str">
        <f t="shared" si="20"/>
        <v>N/A</v>
      </c>
      <c r="G68" s="89" t="str">
        <f t="shared" si="20"/>
        <v>N/A</v>
      </c>
      <c r="H68" s="90">
        <f t="shared" si="20"/>
        <v>32.34811165845649</v>
      </c>
      <c r="I68" s="89">
        <f t="shared" si="20"/>
        <v>71.91283292978208</v>
      </c>
      <c r="J68" s="89" t="str">
        <f t="shared" si="20"/>
        <v>N/A</v>
      </c>
      <c r="K68" s="89" t="str">
        <f t="shared" si="20"/>
        <v>N/A</v>
      </c>
      <c r="L68" s="91" t="str">
        <f t="shared" si="20"/>
        <v>N/A</v>
      </c>
    </row>
    <row r="69" spans="2:12" ht="12.75">
      <c r="B69" s="15">
        <v>40000</v>
      </c>
      <c r="C69" s="37">
        <f t="shared" si="16"/>
        <v>8.487011699385286</v>
      </c>
      <c r="D69" s="89">
        <f aca="true" t="shared" si="21" ref="D69:L69">IF(D35&lt;=0,"N/A",100*D18/(D18+D35))</f>
        <v>29.680696661828737</v>
      </c>
      <c r="E69" s="89">
        <f t="shared" si="21"/>
        <v>61.76470588235294</v>
      </c>
      <c r="F69" s="89" t="str">
        <f t="shared" si="21"/>
        <v>N/A</v>
      </c>
      <c r="G69" s="89" t="str">
        <f t="shared" si="21"/>
        <v>N/A</v>
      </c>
      <c r="H69" s="90">
        <f t="shared" si="21"/>
        <v>25.955994729907772</v>
      </c>
      <c r="I69" s="89">
        <f t="shared" si="21"/>
        <v>52.75417406749556</v>
      </c>
      <c r="J69" s="89" t="str">
        <f t="shared" si="21"/>
        <v>N/A</v>
      </c>
      <c r="K69" s="89" t="str">
        <f t="shared" si="21"/>
        <v>N/A</v>
      </c>
      <c r="L69" s="91" t="str">
        <f t="shared" si="21"/>
        <v>N/A</v>
      </c>
    </row>
    <row r="70" spans="2:12" ht="12.75">
      <c r="B70" s="15">
        <v>50000</v>
      </c>
      <c r="C70" s="37">
        <f t="shared" si="16"/>
        <v>14.617664675256863</v>
      </c>
      <c r="D70" s="89">
        <f aca="true" t="shared" si="22" ref="D70:L70">IF(D36&lt;=0,"N/A",100*D19/(D19+D36))</f>
        <v>22.067957617829737</v>
      </c>
      <c r="E70" s="89">
        <f t="shared" si="22"/>
        <v>43.36696974643073</v>
      </c>
      <c r="F70" s="89">
        <f t="shared" si="22"/>
        <v>78.89163058193235</v>
      </c>
      <c r="G70" s="92" t="str">
        <f t="shared" si="22"/>
        <v>N/A</v>
      </c>
      <c r="H70" s="90">
        <f t="shared" si="22"/>
        <v>19.893492021377405</v>
      </c>
      <c r="I70" s="89">
        <f t="shared" si="22"/>
        <v>36.06875203649397</v>
      </c>
      <c r="J70" s="89">
        <f t="shared" si="22"/>
        <v>61.80124223602484</v>
      </c>
      <c r="K70" s="89" t="str">
        <f t="shared" si="22"/>
        <v>N/A</v>
      </c>
      <c r="L70" s="91" t="str">
        <f t="shared" si="22"/>
        <v>N/A</v>
      </c>
    </row>
    <row r="71" spans="2:12" ht="12.75">
      <c r="B71" s="15">
        <v>60000</v>
      </c>
      <c r="C71" s="37">
        <f t="shared" si="16"/>
        <v>18.842977543978733</v>
      </c>
      <c r="D71" s="89">
        <f aca="true" t="shared" si="23" ref="D71:L71">IF(D37&lt;=0,"N/A",100*D20/(D20+D37))</f>
        <v>22.238227834142037</v>
      </c>
      <c r="E71" s="89">
        <f t="shared" si="23"/>
        <v>43.498374593648414</v>
      </c>
      <c r="F71" s="92">
        <f t="shared" si="23"/>
        <v>67.98471273544457</v>
      </c>
      <c r="G71" s="92" t="str">
        <f t="shared" si="23"/>
        <v>N/A</v>
      </c>
      <c r="H71" s="90">
        <f t="shared" si="23"/>
        <v>15.626591857074303</v>
      </c>
      <c r="I71" s="89">
        <f t="shared" si="23"/>
        <v>26.901730611540287</v>
      </c>
      <c r="J71" s="89">
        <f t="shared" si="23"/>
        <v>42.76868734091735</v>
      </c>
      <c r="K71" s="89">
        <f t="shared" si="23"/>
        <v>66.7497227839019</v>
      </c>
      <c r="L71" s="91" t="str">
        <f t="shared" si="23"/>
        <v>N/A</v>
      </c>
    </row>
    <row r="72" spans="2:12" ht="12.75">
      <c r="B72" s="15">
        <v>75000</v>
      </c>
      <c r="C72" s="37">
        <f t="shared" si="16"/>
        <v>23.47306378610298</v>
      </c>
      <c r="D72" s="93">
        <f aca="true" t="shared" si="24" ref="D72:L72">IF(D38&lt;=0,"N/A",100*D21/(D21+D38))</f>
        <v>26.99097987818981</v>
      </c>
      <c r="E72" s="92">
        <f t="shared" si="24"/>
        <v>38.75722229096131</v>
      </c>
      <c r="F72" s="92">
        <f t="shared" si="24"/>
        <v>55.62954380992017</v>
      </c>
      <c r="G72" s="92">
        <f t="shared" si="24"/>
        <v>98.34538766970743</v>
      </c>
      <c r="H72" s="94">
        <f t="shared" si="24"/>
        <v>27.507103548587114</v>
      </c>
      <c r="I72" s="95">
        <f t="shared" si="24"/>
        <v>32.73148633955423</v>
      </c>
      <c r="J72" s="95">
        <f t="shared" si="24"/>
        <v>41.29292710141334</v>
      </c>
      <c r="K72" s="95">
        <f t="shared" si="24"/>
        <v>60.40607694850814</v>
      </c>
      <c r="L72" s="96" t="str">
        <f t="shared" si="24"/>
        <v>N/A</v>
      </c>
    </row>
    <row r="73" spans="2:12" ht="12.75">
      <c r="B73" s="15">
        <v>100000</v>
      </c>
      <c r="C73" s="37">
        <f t="shared" si="16"/>
        <v>25.843409239641247</v>
      </c>
      <c r="D73" s="44">
        <f aca="true" t="shared" si="25" ref="D73:L73">IF(D39&lt;=0,"N/A",100*D22/(D22+D39))</f>
        <v>23.74150690679744</v>
      </c>
      <c r="E73" s="44">
        <f t="shared" si="25"/>
        <v>28.562489153506256</v>
      </c>
      <c r="F73" s="44">
        <f t="shared" si="25"/>
        <v>35.56381913535441</v>
      </c>
      <c r="G73" s="44">
        <f t="shared" si="25"/>
        <v>58.3942112670468</v>
      </c>
      <c r="H73" s="76">
        <f t="shared" si="25"/>
        <v>29.416137315853494</v>
      </c>
      <c r="I73" s="44">
        <f t="shared" si="25"/>
        <v>34.534033268709095</v>
      </c>
      <c r="J73" s="44">
        <f t="shared" si="25"/>
        <v>40.63591903404983</v>
      </c>
      <c r="K73" s="44">
        <f t="shared" si="25"/>
        <v>52.01159210644813</v>
      </c>
      <c r="L73" s="45">
        <f t="shared" si="25"/>
        <v>88.53629604196685</v>
      </c>
    </row>
    <row r="74" spans="2:12" ht="12.75">
      <c r="B74" s="15">
        <v>125000</v>
      </c>
      <c r="C74" s="37">
        <f t="shared" si="16"/>
        <v>27.14724972548747</v>
      </c>
      <c r="D74" s="44">
        <f aca="true" t="shared" si="26" ref="D74:L74">IF(D40&lt;=0,"N/A",100*D23/(D23+D40))</f>
        <v>26.34703509389518</v>
      </c>
      <c r="E74" s="44">
        <f t="shared" si="26"/>
        <v>26.6247958718664</v>
      </c>
      <c r="F74" s="44">
        <f t="shared" si="26"/>
        <v>30.187342162526157</v>
      </c>
      <c r="G74" s="44">
        <f t="shared" si="26"/>
        <v>44.09418206662822</v>
      </c>
      <c r="H74" s="76">
        <f t="shared" si="26"/>
        <v>30.028177293213094</v>
      </c>
      <c r="I74" s="44">
        <f t="shared" si="26"/>
        <v>31.84158208732583</v>
      </c>
      <c r="J74" s="44">
        <f t="shared" si="26"/>
        <v>36.434722163368825</v>
      </c>
      <c r="K74" s="44">
        <f t="shared" si="26"/>
        <v>40.82506621869825</v>
      </c>
      <c r="L74" s="45">
        <f t="shared" si="26"/>
        <v>64.80212876015413</v>
      </c>
    </row>
    <row r="75" spans="2:12" ht="12.75">
      <c r="B75" s="15">
        <v>150000</v>
      </c>
      <c r="C75" s="37">
        <f t="shared" si="16"/>
        <v>26.696191215721488</v>
      </c>
      <c r="D75" s="44">
        <f aca="true" t="shared" si="27" ref="D75:L75">IF(D41&lt;=0,"N/A",100*D24/(D24+D41))</f>
        <v>27.009868447581095</v>
      </c>
      <c r="E75" s="44">
        <f t="shared" si="27"/>
        <v>26.825975461894032</v>
      </c>
      <c r="F75" s="44">
        <f t="shared" si="27"/>
        <v>26.586101599442642</v>
      </c>
      <c r="G75" s="44">
        <f t="shared" si="27"/>
        <v>33.534560709150476</v>
      </c>
      <c r="H75" s="46">
        <f t="shared" si="27"/>
        <v>29.787632795241223</v>
      </c>
      <c r="I75" s="44">
        <f t="shared" si="27"/>
        <v>30.128268212911216</v>
      </c>
      <c r="J75" s="44">
        <f t="shared" si="27"/>
        <v>30.49189821312584</v>
      </c>
      <c r="K75" s="44">
        <f t="shared" si="27"/>
        <v>34.402253927417824</v>
      </c>
      <c r="L75" s="45">
        <f t="shared" si="27"/>
        <v>48.15783688234628</v>
      </c>
    </row>
    <row r="76" spans="2:12" ht="12.75">
      <c r="B76" s="15">
        <v>200000</v>
      </c>
      <c r="C76" s="70">
        <f t="shared" si="16"/>
        <v>29.05315812852625</v>
      </c>
      <c r="D76" s="44">
        <f aca="true" t="shared" si="28" ref="D76:L76">IF(D42&lt;=0,"N/A",100*D25/(D25+D42))</f>
        <v>25.066285839439473</v>
      </c>
      <c r="E76" s="44">
        <f t="shared" si="28"/>
        <v>23.79884498354412</v>
      </c>
      <c r="F76" s="44">
        <f t="shared" si="28"/>
        <v>23.79884498354412</v>
      </c>
      <c r="G76" s="44">
        <f t="shared" si="28"/>
        <v>23.79884498354412</v>
      </c>
      <c r="H76" s="46">
        <f t="shared" si="28"/>
        <v>29.75669884420588</v>
      </c>
      <c r="I76" s="44">
        <f t="shared" si="28"/>
        <v>30.197279362972793</v>
      </c>
      <c r="J76" s="44">
        <f t="shared" si="28"/>
        <v>30.657628115247185</v>
      </c>
      <c r="K76" s="44">
        <f t="shared" si="28"/>
        <v>31.139106093554805</v>
      </c>
      <c r="L76" s="45">
        <f t="shared" si="28"/>
        <v>34.12649759917952</v>
      </c>
    </row>
    <row r="77" spans="2:12" ht="12.75">
      <c r="B77" s="15">
        <v>500000</v>
      </c>
      <c r="C77" s="71">
        <f aca="true" t="shared" si="29" ref="C77:L77">IF(C43&lt;=0,"N/A",100*C26/(C26+C43))</f>
        <v>25.47628532628939</v>
      </c>
      <c r="D77" s="44">
        <f t="shared" si="29"/>
        <v>25.446561115264807</v>
      </c>
      <c r="E77" s="44">
        <f t="shared" si="29"/>
        <v>25.446561115264807</v>
      </c>
      <c r="F77" s="44">
        <f t="shared" si="29"/>
        <v>25.446561115264807</v>
      </c>
      <c r="G77" s="44">
        <f t="shared" si="29"/>
        <v>25.446561115264807</v>
      </c>
      <c r="H77" s="46">
        <f t="shared" si="29"/>
        <v>26.27163022331793</v>
      </c>
      <c r="I77" s="44">
        <f t="shared" si="29"/>
        <v>26.27163022331793</v>
      </c>
      <c r="J77" s="44">
        <f t="shared" si="29"/>
        <v>26.27163022331793</v>
      </c>
      <c r="K77" s="44">
        <f t="shared" si="29"/>
        <v>26.27163022331793</v>
      </c>
      <c r="L77" s="45">
        <f t="shared" si="29"/>
        <v>26.27163022331793</v>
      </c>
    </row>
    <row r="78" spans="2:12" ht="13.5" thickBot="1">
      <c r="B78" s="49">
        <v>1000000</v>
      </c>
      <c r="C78" s="50">
        <f aca="true" t="shared" si="30" ref="C78:L78">IF(C44&lt;=0,"N/A",100*C27/(C27+C44))</f>
        <v>25.36517086177397</v>
      </c>
      <c r="D78" s="52">
        <f t="shared" si="30"/>
        <v>25.350253772781816</v>
      </c>
      <c r="E78" s="52">
        <f t="shared" si="30"/>
        <v>25.350253772781816</v>
      </c>
      <c r="F78" s="52">
        <f t="shared" si="30"/>
        <v>25.350253772781816</v>
      </c>
      <c r="G78" s="52">
        <f t="shared" si="30"/>
        <v>25.350253772781816</v>
      </c>
      <c r="H78" s="51">
        <f t="shared" si="30"/>
        <v>25.723601790356167</v>
      </c>
      <c r="I78" s="52">
        <f t="shared" si="30"/>
        <v>25.723601790356167</v>
      </c>
      <c r="J78" s="52">
        <f t="shared" si="30"/>
        <v>25.723601790356167</v>
      </c>
      <c r="K78" s="52">
        <f t="shared" si="30"/>
        <v>25.723601790356167</v>
      </c>
      <c r="L78" s="53">
        <f t="shared" si="30"/>
        <v>25.723601790356167</v>
      </c>
    </row>
    <row r="80" ht="12.75">
      <c r="B80" s="30"/>
    </row>
    <row r="81" ht="12.75">
      <c r="B81" s="30"/>
    </row>
    <row r="82" ht="12.75">
      <c r="B82" s="30"/>
    </row>
    <row r="83" ht="12.75">
      <c r="B83" s="30"/>
    </row>
    <row r="87" ht="12.75">
      <c r="B87" s="31"/>
    </row>
    <row r="90" ht="12.75">
      <c r="B90" s="31"/>
    </row>
    <row r="92" spans="2:4" ht="12.75">
      <c r="B92" s="31"/>
      <c r="D92" s="32"/>
    </row>
  </sheetData>
  <mergeCells count="1">
    <mergeCell ref="A2:R2"/>
  </mergeCells>
  <hyperlinks>
    <hyperlink ref="L1" r:id="rId1" display="http://www.taxpolicycenter.org"/>
  </hyperlinks>
  <printOptions horizontalCentered="1"/>
  <pageMargins left="0.33" right="0.38" top="0.67" bottom="0.67" header="0.5" footer="0.5"/>
  <pageSetup fitToHeight="0" fitToWidth="1" horizontalDpi="600" verticalDpi="600" orientation="portrait" scale="61" r:id="rId3"/>
  <rowBreaks count="1" manualBreakCount="1">
    <brk id="79"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ACarasso</dc:creator>
  <cp:keywords/>
  <dc:description/>
  <cp:lastModifiedBy>TKravitz</cp:lastModifiedBy>
  <cp:lastPrinted>2005-10-25T21:17:24Z</cp:lastPrinted>
  <dcterms:created xsi:type="dcterms:W3CDTF">2005-09-30T20:31:48Z</dcterms:created>
  <dcterms:modified xsi:type="dcterms:W3CDTF">2005-10-25T21:23:55Z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