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95" windowWidth="13980" windowHeight="7860" activeTab="0"/>
  </bookViews>
  <sheets>
    <sheet name="T04-0038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<sst xmlns="http://schemas.openxmlformats.org/spreadsheetml/2006/main" count="33" uniqueCount="24">
  <si>
    <t>PRELIMINARY RESULTS</t>
  </si>
  <si>
    <t>http://www.taxpolicycenter.org</t>
  </si>
  <si>
    <t>Table T04-0038</t>
  </si>
  <si>
    <t>Net Estate Tax ($ thousands)</t>
  </si>
  <si>
    <t>Number</t>
  </si>
  <si>
    <t>Percent of Total</t>
  </si>
  <si>
    <t>Amount ($millions)</t>
  </si>
  <si>
    <t>Less than 100</t>
  </si>
  <si>
    <t>100-500</t>
  </si>
  <si>
    <t>500-1,000</t>
  </si>
  <si>
    <t>1,000-2,000</t>
  </si>
  <si>
    <t>2,000-5,000</t>
  </si>
  <si>
    <t>More than 5,000</t>
  </si>
  <si>
    <t>All</t>
  </si>
  <si>
    <t>Source: Urban-Brookings Tax Policy Center Microsimulation Model (version 0304-2).</t>
  </si>
  <si>
    <t>* Less than 5. ** Less than 0.05 percent.</t>
  </si>
  <si>
    <t>(1) Calendar year. Number of returns has been rounded to the nearest ten.</t>
  </si>
  <si>
    <t>(2) Estate tax returns where farm and business assets represent at least half of gross estate and these assets are no more than $5 million.</t>
  </si>
  <si>
    <t>(3) Estate tax returns where farm and business assets represent at least half of gross estate.</t>
  </si>
  <si>
    <t>(4) All estate tax returns reporting any farm or business assets.</t>
  </si>
  <si>
    <r>
      <t>Current-Law Distribution of Estate Tax By Amount of Estate Tax Paid, Farm and Business Returns, 2004</t>
    </r>
    <r>
      <rPr>
        <b/>
        <vertAlign val="superscript"/>
        <sz val="12"/>
        <rFont val="Times New Roman"/>
        <family val="1"/>
      </rPr>
      <t>1</t>
    </r>
  </si>
  <si>
    <r>
      <t>Farms and Businesses Under $5 Million</t>
    </r>
    <r>
      <rPr>
        <b/>
        <vertAlign val="superscript"/>
        <sz val="10"/>
        <rFont val="Times New Roman"/>
        <family val="1"/>
      </rPr>
      <t>2</t>
    </r>
  </si>
  <si>
    <r>
      <t>All Farms and Businesses</t>
    </r>
    <r>
      <rPr>
        <b/>
        <vertAlign val="superscript"/>
        <sz val="10"/>
        <rFont val="Times New Roman"/>
        <family val="1"/>
      </rPr>
      <t>3</t>
    </r>
  </si>
  <si>
    <r>
      <t>Returns with Any Farm or Business Assets</t>
    </r>
    <r>
      <rPr>
        <b/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</si>
</sst>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3" fillId="0" borderId="0" xfId="20" applyAlignment="1">
      <alignment horizontal="right"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right"/>
      <protection/>
    </xf>
    <xf numFmtId="16" fontId="4" fillId="0" borderId="0" xfId="21" applyNumberFormat="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0" applyAlignment="1">
      <alignment wrapText="1"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rch%202004%20Revised%20Version%20(New%20Ages)\04_CL_distn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Data"/>
      <sheetName val="04DataIncTax"/>
      <sheetName val="04DatabyTax"/>
    </sheetNames>
    <sheetDataSet>
      <sheetData sheetId="2">
        <row r="80">
          <cell r="B80">
            <v>621</v>
          </cell>
          <cell r="C80">
            <v>0</v>
          </cell>
        </row>
        <row r="81">
          <cell r="B81">
            <v>208</v>
          </cell>
          <cell r="C81">
            <v>6303765</v>
          </cell>
        </row>
        <row r="82">
          <cell r="B82">
            <v>64</v>
          </cell>
          <cell r="C82">
            <v>16208699</v>
          </cell>
        </row>
        <row r="83">
          <cell r="B83">
            <v>41</v>
          </cell>
          <cell r="C83">
            <v>30432539</v>
          </cell>
        </row>
        <row r="84">
          <cell r="B84">
            <v>20</v>
          </cell>
          <cell r="C84">
            <v>29706696</v>
          </cell>
        </row>
        <row r="85">
          <cell r="B85">
            <v>5</v>
          </cell>
          <cell r="C85">
            <v>11957610</v>
          </cell>
        </row>
        <row r="86">
          <cell r="C86">
            <v>94609309</v>
          </cell>
        </row>
        <row r="98">
          <cell r="B98">
            <v>689</v>
          </cell>
          <cell r="C98">
            <v>0</v>
          </cell>
        </row>
        <row r="99">
          <cell r="B99">
            <v>208</v>
          </cell>
          <cell r="C99">
            <v>6310188</v>
          </cell>
        </row>
        <row r="100">
          <cell r="B100">
            <v>66</v>
          </cell>
          <cell r="C100">
            <v>16641818</v>
          </cell>
        </row>
        <row r="101">
          <cell r="B101">
            <v>49</v>
          </cell>
          <cell r="C101">
            <v>35674808</v>
          </cell>
        </row>
        <row r="102">
          <cell r="B102">
            <v>41</v>
          </cell>
          <cell r="C102">
            <v>59934877</v>
          </cell>
        </row>
        <row r="103">
          <cell r="B103">
            <v>47</v>
          </cell>
          <cell r="C103">
            <v>142619350</v>
          </cell>
        </row>
        <row r="104">
          <cell r="B104">
            <v>27</v>
          </cell>
          <cell r="C104">
            <v>723747463</v>
          </cell>
        </row>
        <row r="105">
          <cell r="B105">
            <v>1128</v>
          </cell>
          <cell r="C105">
            <v>984928504</v>
          </cell>
        </row>
        <row r="117">
          <cell r="B117">
            <v>8710</v>
          </cell>
          <cell r="C117">
            <v>0</v>
          </cell>
        </row>
        <row r="118">
          <cell r="B118">
            <v>1453</v>
          </cell>
          <cell r="C118">
            <v>71773055</v>
          </cell>
        </row>
        <row r="119">
          <cell r="B119">
            <v>3151</v>
          </cell>
          <cell r="C119">
            <v>684517644</v>
          </cell>
        </row>
        <row r="120">
          <cell r="B120">
            <v>690</v>
          </cell>
          <cell r="C120">
            <v>491265630</v>
          </cell>
        </row>
        <row r="121">
          <cell r="B121">
            <v>916</v>
          </cell>
          <cell r="C121">
            <v>1339086392</v>
          </cell>
        </row>
        <row r="122">
          <cell r="B122">
            <v>529</v>
          </cell>
          <cell r="C122">
            <v>1639632031</v>
          </cell>
        </row>
        <row r="123">
          <cell r="B123">
            <v>323</v>
          </cell>
          <cell r="C123">
            <v>4605087406</v>
          </cell>
        </row>
        <row r="124">
          <cell r="B124">
            <v>15773</v>
          </cell>
          <cell r="C124">
            <v>8831362158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24"/>
  <sheetViews>
    <sheetView showGridLines="0" tabSelected="1" workbookViewId="0" topLeftCell="B1">
      <selection activeCell="V15" sqref="V15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customWidth="1"/>
    <col min="5" max="5" width="2.83203125" style="2" customWidth="1"/>
    <col min="6" max="6" width="8.83203125" style="2" customWidth="1"/>
    <col min="7" max="7" width="2.83203125" style="2" customWidth="1"/>
    <col min="8" max="8" width="8.83203125" style="2" customWidth="1"/>
    <col min="9" max="9" width="2.83203125" style="2" customWidth="1"/>
    <col min="10" max="10" width="8.83203125" style="2" customWidth="1"/>
    <col min="11" max="11" width="2.83203125" style="2" customWidth="1"/>
    <col min="12" max="12" width="1.5" style="2" customWidth="1"/>
    <col min="13" max="13" width="8.83203125" style="2" customWidth="1"/>
    <col min="14" max="14" width="2.83203125" style="2" customWidth="1"/>
    <col min="15" max="15" width="8.83203125" style="2" customWidth="1"/>
    <col min="16" max="16" width="2.83203125" style="2" customWidth="1"/>
    <col min="17" max="17" width="8.83203125" style="2" customWidth="1"/>
    <col min="18" max="18" width="2.83203125" style="2" customWidth="1"/>
    <col min="19" max="19" width="8.83203125" style="2" customWidth="1"/>
    <col min="20" max="20" width="2.83203125" style="2" customWidth="1"/>
    <col min="21" max="21" width="1.5" style="2" customWidth="1"/>
    <col min="22" max="22" width="8.83203125" style="2" customWidth="1"/>
    <col min="23" max="23" width="2.83203125" style="2" customWidth="1"/>
    <col min="24" max="24" width="8.83203125" style="2" customWidth="1"/>
    <col min="25" max="25" width="2.83203125" style="2" customWidth="1"/>
    <col min="26" max="26" width="8.83203125" style="2" customWidth="1"/>
    <col min="27" max="27" width="2.83203125" style="2" customWidth="1"/>
    <col min="28" max="28" width="8.83203125" style="2" customWidth="1"/>
    <col min="29" max="29" width="2.83203125" style="2" customWidth="1"/>
    <col min="30" max="16384" width="8.16015625" style="2" customWidth="1"/>
  </cols>
  <sheetData>
    <row r="1" spans="1:29" ht="12.75">
      <c r="A1" s="1">
        <v>38075</v>
      </c>
      <c r="D1" s="3" t="s">
        <v>0</v>
      </c>
      <c r="AC1" s="4" t="s">
        <v>1</v>
      </c>
    </row>
    <row r="2" ht="12.75">
      <c r="A2" s="1"/>
    </row>
    <row r="3" spans="1:29" ht="15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8.75" customHeight="1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2:29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3.5" customHeight="1" thickTop="1">
      <c r="A6" s="27" t="s">
        <v>3</v>
      </c>
      <c r="B6" s="27"/>
      <c r="C6" s="6"/>
      <c r="D6" s="28" t="s">
        <v>21</v>
      </c>
      <c r="E6" s="28"/>
      <c r="F6" s="28"/>
      <c r="G6" s="28"/>
      <c r="H6" s="28"/>
      <c r="I6" s="28"/>
      <c r="J6" s="28"/>
      <c r="K6" s="28"/>
      <c r="L6" s="6"/>
      <c r="M6" s="28" t="s">
        <v>22</v>
      </c>
      <c r="N6" s="28"/>
      <c r="O6" s="28"/>
      <c r="P6" s="28"/>
      <c r="Q6" s="28"/>
      <c r="R6" s="28"/>
      <c r="S6" s="28"/>
      <c r="T6" s="28"/>
      <c r="U6" s="6"/>
      <c r="V6" s="28" t="s">
        <v>23</v>
      </c>
      <c r="W6" s="28"/>
      <c r="X6" s="28"/>
      <c r="Y6" s="28"/>
      <c r="Z6" s="28"/>
      <c r="AA6" s="28"/>
      <c r="AB6" s="28"/>
      <c r="AC6" s="28"/>
    </row>
    <row r="7" spans="1:29" ht="12.75" customHeight="1">
      <c r="A7" s="21"/>
      <c r="B7" s="21"/>
      <c r="C7" s="7"/>
      <c r="D7" s="21" t="s">
        <v>4</v>
      </c>
      <c r="E7" s="21"/>
      <c r="F7" s="23" t="s">
        <v>5</v>
      </c>
      <c r="G7" s="23"/>
      <c r="H7" s="21" t="s">
        <v>6</v>
      </c>
      <c r="I7" s="21"/>
      <c r="J7" s="23" t="s">
        <v>5</v>
      </c>
      <c r="K7" s="23"/>
      <c r="L7" s="7"/>
      <c r="M7" s="21" t="s">
        <v>4</v>
      </c>
      <c r="N7" s="21"/>
      <c r="O7" s="23" t="s">
        <v>5</v>
      </c>
      <c r="P7" s="23"/>
      <c r="Q7" s="21" t="s">
        <v>6</v>
      </c>
      <c r="R7" s="21"/>
      <c r="S7" s="23" t="s">
        <v>5</v>
      </c>
      <c r="T7" s="23"/>
      <c r="U7" s="7"/>
      <c r="V7" s="21" t="s">
        <v>4</v>
      </c>
      <c r="W7" s="21"/>
      <c r="X7" s="23" t="s">
        <v>5</v>
      </c>
      <c r="Y7" s="23"/>
      <c r="Z7" s="21" t="s">
        <v>6</v>
      </c>
      <c r="AA7" s="21"/>
      <c r="AB7" s="23" t="s">
        <v>5</v>
      </c>
      <c r="AC7" s="23"/>
    </row>
    <row r="8" spans="1:29" ht="12.75" customHeight="1">
      <c r="A8" s="22"/>
      <c r="B8" s="22"/>
      <c r="C8" s="7"/>
      <c r="D8" s="22"/>
      <c r="E8" s="22"/>
      <c r="F8" s="24"/>
      <c r="G8" s="24"/>
      <c r="H8" s="22"/>
      <c r="I8" s="22"/>
      <c r="J8" s="24"/>
      <c r="K8" s="24"/>
      <c r="L8" s="7"/>
      <c r="M8" s="22"/>
      <c r="N8" s="22"/>
      <c r="O8" s="24"/>
      <c r="P8" s="24"/>
      <c r="Q8" s="22"/>
      <c r="R8" s="22"/>
      <c r="S8" s="24"/>
      <c r="T8" s="24"/>
      <c r="U8" s="7"/>
      <c r="V8" s="22"/>
      <c r="W8" s="22"/>
      <c r="X8" s="24"/>
      <c r="Y8" s="24"/>
      <c r="Z8" s="22"/>
      <c r="AA8" s="22"/>
      <c r="AB8" s="24"/>
      <c r="AC8" s="24"/>
    </row>
    <row r="10" spans="1:29" ht="12.75">
      <c r="A10" s="8">
        <v>0</v>
      </c>
      <c r="B10" s="8"/>
      <c r="D10" s="9">
        <f>ROUND('[2]04DatabyTax'!B80,-1)</f>
        <v>620</v>
      </c>
      <c r="E10" s="10"/>
      <c r="F10" s="11">
        <f aca="true" t="shared" si="0" ref="F10:F17">+D10/$D$17*100</f>
        <v>64.58333333333334</v>
      </c>
      <c r="G10" s="12"/>
      <c r="H10" s="13">
        <f>+'[2]04DatabyTax'!C80/1000000</f>
        <v>0</v>
      </c>
      <c r="I10" s="10"/>
      <c r="J10" s="11">
        <f aca="true" t="shared" si="1" ref="J10:J17">+H10/$H$17*100</f>
        <v>0</v>
      </c>
      <c r="K10" s="12"/>
      <c r="M10" s="9">
        <f>ROUND('[2]04DatabyTax'!B98,-1)</f>
        <v>690</v>
      </c>
      <c r="N10" s="10"/>
      <c r="O10" s="11">
        <f aca="true" t="shared" si="2" ref="O10:O17">+M10/$M$17*100</f>
        <v>61.06194690265486</v>
      </c>
      <c r="P10" s="12"/>
      <c r="Q10" s="13">
        <f>+'[2]04DatabyTax'!C98/1000000</f>
        <v>0</v>
      </c>
      <c r="R10" s="10"/>
      <c r="S10" s="11">
        <f aca="true" t="shared" si="3" ref="S10:S17">+Q10/$Q$17*100</f>
        <v>0</v>
      </c>
      <c r="T10" s="12"/>
      <c r="V10" s="9">
        <f>ROUND('[2]04DatabyTax'!B117,-1)</f>
        <v>8710</v>
      </c>
      <c r="W10" s="10"/>
      <c r="X10" s="11">
        <f aca="true" t="shared" si="4" ref="X10:X17">+V10/$V$17*100</f>
        <v>55.23145212428662</v>
      </c>
      <c r="Y10" s="12"/>
      <c r="Z10" s="13">
        <f>+'[2]04DatabyTax'!C117/1000000</f>
        <v>0</v>
      </c>
      <c r="AA10" s="10"/>
      <c r="AB10" s="11">
        <f aca="true" t="shared" si="5" ref="AB10:AB17">+Z10/$Z$17*100</f>
        <v>0</v>
      </c>
      <c r="AC10" s="12"/>
    </row>
    <row r="11" spans="1:29" ht="12.75">
      <c r="A11" s="14" t="s">
        <v>7</v>
      </c>
      <c r="B11" s="15"/>
      <c r="D11" s="9">
        <f>ROUND('[2]04DatabyTax'!B81,-1)</f>
        <v>210</v>
      </c>
      <c r="E11" s="10"/>
      <c r="F11" s="11">
        <f t="shared" si="0"/>
        <v>21.875</v>
      </c>
      <c r="G11" s="12"/>
      <c r="H11" s="13">
        <f>+'[2]04DatabyTax'!C81/1000000</f>
        <v>6.303765</v>
      </c>
      <c r="I11" s="10"/>
      <c r="J11" s="11">
        <f t="shared" si="1"/>
        <v>6.662943706733976</v>
      </c>
      <c r="K11" s="12"/>
      <c r="M11" s="9">
        <f>ROUND('[2]04DatabyTax'!B99,-1)</f>
        <v>210</v>
      </c>
      <c r="N11" s="10"/>
      <c r="O11" s="11">
        <f t="shared" si="2"/>
        <v>18.58407079646018</v>
      </c>
      <c r="P11" s="12"/>
      <c r="Q11" s="13">
        <f>+'[2]04DatabyTax'!C99/1000000</f>
        <v>6.310188</v>
      </c>
      <c r="R11" s="10"/>
      <c r="S11" s="11">
        <f t="shared" si="3"/>
        <v>0.6406747265789355</v>
      </c>
      <c r="T11" s="12"/>
      <c r="V11" s="9">
        <f>ROUND('[2]04DatabyTax'!B118,-1)</f>
        <v>1450</v>
      </c>
      <c r="W11" s="10"/>
      <c r="X11" s="11">
        <f t="shared" si="4"/>
        <v>9.194673430564363</v>
      </c>
      <c r="Y11" s="12"/>
      <c r="Z11" s="13">
        <f>+'[2]04DatabyTax'!C118/1000000</f>
        <v>71.773055</v>
      </c>
      <c r="AA11" s="10"/>
      <c r="AB11" s="11">
        <f t="shared" si="5"/>
        <v>0.8127065079647252</v>
      </c>
      <c r="AC11" s="12"/>
    </row>
    <row r="12" spans="1:29" ht="12.75">
      <c r="A12" s="14" t="s">
        <v>8</v>
      </c>
      <c r="B12" s="8"/>
      <c r="D12" s="9">
        <f>ROUND('[2]04DatabyTax'!B82,-1)</f>
        <v>60</v>
      </c>
      <c r="E12" s="10"/>
      <c r="F12" s="11">
        <f t="shared" si="0"/>
        <v>6.25</v>
      </c>
      <c r="G12" s="12"/>
      <c r="H12" s="13">
        <f>+'[2]04DatabyTax'!C82/1000000</f>
        <v>16.208699</v>
      </c>
      <c r="I12" s="10"/>
      <c r="J12" s="11">
        <f t="shared" si="1"/>
        <v>17.132245411495393</v>
      </c>
      <c r="K12" s="12"/>
      <c r="M12" s="9">
        <f>ROUND('[2]04DatabyTax'!B100,-1)</f>
        <v>70</v>
      </c>
      <c r="N12" s="10"/>
      <c r="O12" s="11">
        <f t="shared" si="2"/>
        <v>6.1946902654867255</v>
      </c>
      <c r="P12" s="12"/>
      <c r="Q12" s="13">
        <f>+'[2]04DatabyTax'!C100/1000000</f>
        <v>16.641818</v>
      </c>
      <c r="R12" s="10"/>
      <c r="S12" s="11">
        <f t="shared" si="3"/>
        <v>1.689647312714995</v>
      </c>
      <c r="T12" s="12"/>
      <c r="V12" s="9">
        <f>ROUND('[2]04DatabyTax'!B119,-1)</f>
        <v>3150</v>
      </c>
      <c r="W12" s="10"/>
      <c r="X12" s="11">
        <f t="shared" si="4"/>
        <v>19.97463538363982</v>
      </c>
      <c r="Y12" s="12"/>
      <c r="Z12" s="13">
        <f>+'[2]04DatabyTax'!C119/1000000</f>
        <v>684.517644</v>
      </c>
      <c r="AA12" s="10"/>
      <c r="AB12" s="11">
        <f t="shared" si="5"/>
        <v>7.750985994611501</v>
      </c>
      <c r="AC12" s="12"/>
    </row>
    <row r="13" spans="1:29" ht="12.75">
      <c r="A13" s="8" t="s">
        <v>9</v>
      </c>
      <c r="B13" s="8"/>
      <c r="D13" s="9">
        <f>ROUND('[2]04DatabyTax'!B83,-1)</f>
        <v>40</v>
      </c>
      <c r="E13" s="10"/>
      <c r="F13" s="11">
        <f t="shared" si="0"/>
        <v>4.166666666666666</v>
      </c>
      <c r="G13" s="12"/>
      <c r="H13" s="13">
        <f>+'[2]04DatabyTax'!C83/1000000</f>
        <v>30.432539</v>
      </c>
      <c r="I13" s="10"/>
      <c r="J13" s="11">
        <f t="shared" si="1"/>
        <v>32.16653765011644</v>
      </c>
      <c r="K13" s="12"/>
      <c r="M13" s="9">
        <f>ROUND('[2]04DatabyTax'!B101,-1)</f>
        <v>50</v>
      </c>
      <c r="N13" s="10"/>
      <c r="O13" s="11">
        <f t="shared" si="2"/>
        <v>4.424778761061947</v>
      </c>
      <c r="P13" s="12"/>
      <c r="Q13" s="13">
        <f>+'[2]04DatabyTax'!C101/1000000</f>
        <v>35.674808</v>
      </c>
      <c r="R13" s="10"/>
      <c r="S13" s="11">
        <f t="shared" si="3"/>
        <v>3.622070825965252</v>
      </c>
      <c r="T13" s="12"/>
      <c r="V13" s="9">
        <f>ROUND('[2]04DatabyTax'!B120,-1)</f>
        <v>690</v>
      </c>
      <c r="W13" s="10"/>
      <c r="X13" s="11">
        <f t="shared" si="4"/>
        <v>4.375396322130628</v>
      </c>
      <c r="Y13" s="12"/>
      <c r="Z13" s="13">
        <f>+'[2]04DatabyTax'!C120/1000000</f>
        <v>491.26563</v>
      </c>
      <c r="AA13" s="10"/>
      <c r="AB13" s="11">
        <f t="shared" si="5"/>
        <v>5.562739034034301</v>
      </c>
      <c r="AC13" s="12"/>
    </row>
    <row r="14" spans="1:29" ht="12.75">
      <c r="A14" s="8" t="s">
        <v>10</v>
      </c>
      <c r="B14" s="8"/>
      <c r="D14" s="9">
        <f>ROUND('[2]04DatabyTax'!B84,-1)</f>
        <v>20</v>
      </c>
      <c r="E14" s="10"/>
      <c r="F14" s="11">
        <f t="shared" si="0"/>
        <v>2.083333333333333</v>
      </c>
      <c r="G14" s="12"/>
      <c r="H14" s="13">
        <f>+'[2]04DatabyTax'!C84/1000000</f>
        <v>29.706696</v>
      </c>
      <c r="I14" s="10"/>
      <c r="J14" s="11">
        <f t="shared" si="1"/>
        <v>31.399337247035596</v>
      </c>
      <c r="K14" s="12"/>
      <c r="M14" s="9">
        <f>ROUND('[2]04DatabyTax'!B102,-1)</f>
        <v>40</v>
      </c>
      <c r="N14" s="10"/>
      <c r="O14" s="11">
        <f t="shared" si="2"/>
        <v>3.5398230088495577</v>
      </c>
      <c r="P14" s="12"/>
      <c r="Q14" s="13">
        <f>+'[2]04DatabyTax'!C102/1000000</f>
        <v>59.934877</v>
      </c>
      <c r="R14" s="10"/>
      <c r="S14" s="11">
        <f t="shared" si="3"/>
        <v>6.085200779202955</v>
      </c>
      <c r="T14" s="12"/>
      <c r="V14" s="9">
        <f>ROUND('[2]04DatabyTax'!B121,-1)</f>
        <v>920</v>
      </c>
      <c r="W14" s="10"/>
      <c r="X14" s="11">
        <f t="shared" si="4"/>
        <v>5.833861762840837</v>
      </c>
      <c r="Y14" s="12"/>
      <c r="Z14" s="13">
        <f>+'[2]04DatabyTax'!C121/1000000</f>
        <v>1339.086392</v>
      </c>
      <c r="AA14" s="10"/>
      <c r="AB14" s="11">
        <f t="shared" si="5"/>
        <v>15.162852208330872</v>
      </c>
      <c r="AC14" s="12"/>
    </row>
    <row r="15" spans="1:29" ht="12.75">
      <c r="A15" s="8" t="s">
        <v>11</v>
      </c>
      <c r="B15" s="8"/>
      <c r="D15" s="9">
        <f>ROUND('[2]04DatabyTax'!B85,-1)</f>
        <v>10</v>
      </c>
      <c r="E15" s="10"/>
      <c r="F15" s="11">
        <f t="shared" si="0"/>
        <v>1.0416666666666665</v>
      </c>
      <c r="G15" s="12"/>
      <c r="H15" s="13">
        <f>+'[2]04DatabyTax'!C85/1000000</f>
        <v>11.95761</v>
      </c>
      <c r="I15" s="10"/>
      <c r="J15" s="11">
        <f t="shared" si="1"/>
        <v>12.638935984618596</v>
      </c>
      <c r="K15" s="12"/>
      <c r="M15" s="9">
        <f>ROUND('[2]04DatabyTax'!B103,-1)</f>
        <v>50</v>
      </c>
      <c r="N15" s="10"/>
      <c r="O15" s="11">
        <f t="shared" si="2"/>
        <v>4.424778761061947</v>
      </c>
      <c r="P15" s="12"/>
      <c r="Q15" s="13">
        <f>+'[2]04DatabyTax'!C103/1000000</f>
        <v>142.61935</v>
      </c>
      <c r="R15" s="10"/>
      <c r="S15" s="11">
        <f t="shared" si="3"/>
        <v>14.480172867451097</v>
      </c>
      <c r="T15" s="12"/>
      <c r="V15" s="9">
        <f>ROUND('[2]04DatabyTax'!B122,-1)</f>
        <v>530</v>
      </c>
      <c r="W15" s="10"/>
      <c r="X15" s="11">
        <f t="shared" si="4"/>
        <v>3.3608116677235254</v>
      </c>
      <c r="Y15" s="12"/>
      <c r="Z15" s="13">
        <f>+'[2]04DatabyTax'!C122/1000000</f>
        <v>1639.632031</v>
      </c>
      <c r="AA15" s="10"/>
      <c r="AB15" s="11">
        <f t="shared" si="5"/>
        <v>18.566015091054997</v>
      </c>
      <c r="AC15" s="12"/>
    </row>
    <row r="16" spans="1:29" ht="12.75">
      <c r="A16" s="8" t="s">
        <v>12</v>
      </c>
      <c r="B16" s="8"/>
      <c r="D16" s="9">
        <v>0</v>
      </c>
      <c r="E16" s="10"/>
      <c r="F16" s="11">
        <f t="shared" si="0"/>
        <v>0</v>
      </c>
      <c r="G16" s="12"/>
      <c r="H16" s="13">
        <v>0</v>
      </c>
      <c r="I16" s="10"/>
      <c r="J16" s="11">
        <f t="shared" si="1"/>
        <v>0</v>
      </c>
      <c r="K16" s="12"/>
      <c r="M16" s="9">
        <f>ROUND('[2]04DatabyTax'!B104,-1)</f>
        <v>30</v>
      </c>
      <c r="N16" s="10"/>
      <c r="O16" s="11">
        <f t="shared" si="2"/>
        <v>2.6548672566371683</v>
      </c>
      <c r="P16" s="12"/>
      <c r="Q16" s="13">
        <f>+'[2]04DatabyTax'!C104/1000000</f>
        <v>723.747463</v>
      </c>
      <c r="R16" s="10"/>
      <c r="S16" s="11">
        <f t="shared" si="3"/>
        <v>73.48223348808676</v>
      </c>
      <c r="T16" s="12"/>
      <c r="V16" s="9">
        <f>ROUND('[2]04DatabyTax'!B123,-1)</f>
        <v>320</v>
      </c>
      <c r="W16" s="10"/>
      <c r="X16" s="11">
        <f t="shared" si="4"/>
        <v>2.029169308814204</v>
      </c>
      <c r="Y16" s="12"/>
      <c r="Z16" s="13">
        <f>+'[2]04DatabyTax'!C123/1000000</f>
        <v>4605.087406</v>
      </c>
      <c r="AA16" s="10"/>
      <c r="AB16" s="11">
        <f t="shared" si="5"/>
        <v>52.14470116400361</v>
      </c>
      <c r="AC16" s="12"/>
    </row>
    <row r="17" spans="1:29" ht="12.75">
      <c r="A17" s="8" t="s">
        <v>13</v>
      </c>
      <c r="B17" s="8"/>
      <c r="D17" s="9">
        <f>SUM(D10:D16)</f>
        <v>960</v>
      </c>
      <c r="E17" s="10"/>
      <c r="F17" s="11">
        <f t="shared" si="0"/>
        <v>100</v>
      </c>
      <c r="G17" s="12"/>
      <c r="H17" s="13">
        <f>+'[2]04DatabyTax'!C86/1000000</f>
        <v>94.609309</v>
      </c>
      <c r="I17" s="10"/>
      <c r="J17" s="11">
        <f t="shared" si="1"/>
        <v>100</v>
      </c>
      <c r="K17" s="12"/>
      <c r="M17" s="9">
        <f>ROUND('[2]04DatabyTax'!B105,-1)</f>
        <v>1130</v>
      </c>
      <c r="N17" s="10"/>
      <c r="O17" s="11">
        <f t="shared" si="2"/>
        <v>100</v>
      </c>
      <c r="P17" s="12"/>
      <c r="Q17" s="13">
        <f>+'[2]04DatabyTax'!C105/1000000</f>
        <v>984.928504</v>
      </c>
      <c r="R17" s="10"/>
      <c r="S17" s="11">
        <f t="shared" si="3"/>
        <v>100</v>
      </c>
      <c r="T17" s="12"/>
      <c r="V17" s="9">
        <f>ROUND('[2]04DatabyTax'!B124,-1)</f>
        <v>15770</v>
      </c>
      <c r="W17" s="10"/>
      <c r="X17" s="11">
        <f t="shared" si="4"/>
        <v>100</v>
      </c>
      <c r="Y17" s="12"/>
      <c r="Z17" s="13">
        <f>+'[2]04DatabyTax'!C124/1000000</f>
        <v>8831.362158</v>
      </c>
      <c r="AA17" s="10"/>
      <c r="AB17" s="11">
        <f t="shared" si="5"/>
        <v>100</v>
      </c>
      <c r="AC17" s="12"/>
    </row>
    <row r="18" spans="1:29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" ht="12.75">
      <c r="A19" s="17" t="s">
        <v>14</v>
      </c>
      <c r="B19" s="18"/>
    </row>
    <row r="20" spans="1:2" ht="12.75">
      <c r="A20" s="17" t="s">
        <v>15</v>
      </c>
      <c r="B20" s="18"/>
    </row>
    <row r="21" spans="1:29" ht="12.75" customHeight="1">
      <c r="A21" s="25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ht="12.75">
      <c r="A22" s="20" t="s">
        <v>17</v>
      </c>
    </row>
    <row r="23" ht="12.75">
      <c r="A23" s="20" t="s">
        <v>18</v>
      </c>
    </row>
    <row r="24" ht="12.75">
      <c r="A24" s="20" t="s">
        <v>19</v>
      </c>
    </row>
  </sheetData>
  <mergeCells count="19">
    <mergeCell ref="A3:AC3"/>
    <mergeCell ref="A4:AC4"/>
    <mergeCell ref="V6:AC6"/>
    <mergeCell ref="V7:W8"/>
    <mergeCell ref="X7:Y8"/>
    <mergeCell ref="Z7:AA8"/>
    <mergeCell ref="AB7:AC8"/>
    <mergeCell ref="M6:T6"/>
    <mergeCell ref="M7:N8"/>
    <mergeCell ref="O7:P8"/>
    <mergeCell ref="Q7:R8"/>
    <mergeCell ref="S7:T8"/>
    <mergeCell ref="A21:K21"/>
    <mergeCell ref="A6:B8"/>
    <mergeCell ref="F7:G8"/>
    <mergeCell ref="D7:E8"/>
    <mergeCell ref="H7:I8"/>
    <mergeCell ref="J7:K8"/>
    <mergeCell ref="D6:K6"/>
  </mergeCells>
  <hyperlinks>
    <hyperlink ref="AC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Holtzblatt</dc:creator>
  <cp:keywords/>
  <dc:description/>
  <cp:lastModifiedBy>DKobes</cp:lastModifiedBy>
  <dcterms:created xsi:type="dcterms:W3CDTF">2004-04-13T18:56:01Z</dcterms:created>
  <dcterms:modified xsi:type="dcterms:W3CDTF">2004-04-13T19:37:13Z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