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875" windowWidth="13020" windowHeight="7080" activeTab="0"/>
  </bookViews>
  <sheets>
    <sheet name="T04-0047"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<sst xmlns="http://schemas.openxmlformats.org/spreadsheetml/2006/main" count="26" uniqueCount="26">
  <si>
    <t>http://www.taxpolicycenter.org</t>
  </si>
  <si>
    <t>PRELIMINARY RESULTS</t>
  </si>
  <si>
    <t>Table T04-0047</t>
  </si>
  <si>
    <t>Tax Units (thousands)</t>
  </si>
  <si>
    <t>Average Income Tax Rate (Percent)</t>
  </si>
  <si>
    <t>Amount ($ millions)</t>
  </si>
  <si>
    <t>Percent of Total</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</si>
  <si>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</si>
  <si>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</si>
  <si>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</si>
  <si>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</si>
  <si>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</si>
  <si>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</si>
  <si>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</si>
  <si>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</si>
  <si>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</si>
  <si>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</si>
  <si>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</si>
  <si>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</si>
  <si>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</si>
  <si>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</si>
  <si>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For a definition of income qualifiers, see "Explanation of Income Measures," at http://taxpolicycenter.org/TaxModel/tmdb/TMTemplate.cfm?DocID=574. </t>
  </si>
  <si>
    <t>(3) Income tax is net of refundable credits.</t>
  </si>
  <si>
    <r>
      <t>Current-Law Distribution of Individual Income Tax By Cash Income Percentile, 2011</t>
    </r>
    <r>
      <rPr>
        <b/>
        <vertAlign val="superscript"/>
        <sz val="12"/>
        <rFont val="Times New Roman"/>
        <family val="1"/>
      </rPr>
      <t>1</t>
    </r>
  </si>
  <si>
    <r>
      <t>Cash Income Class</t>
    </r>
    <r>
      <rPr>
        <b/>
        <vertAlign val="superscript"/>
        <sz val="10"/>
        <rFont val="Times New Roman"/>
        <family val="1"/>
      </rPr>
      <t>2</t>
    </r>
  </si>
  <si>
    <r>
      <t>Income Tax</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</si>
</sst>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3" fillId="0" borderId="0" xfId="20" applyAlignment="1">
      <alignment horizontal="right"/>
    </xf>
    <xf numFmtId="0" fontId="4" fillId="0" borderId="0" xfId="21" applyFont="1">
      <alignment/>
      <protection/>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3" fontId="0" fillId="0" borderId="0" xfId="21" applyNumberFormat="1" applyFont="1" applyAlignment="1">
      <alignment horizontal="righ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0" fillId="0" borderId="0" xfId="21" applyFont="1" applyAlignment="1">
      <alignment wrapText="1"/>
      <protection/>
    </xf>
    <xf numFmtId="0" fontId="0" fillId="0" borderId="0" xfId="0" applyAlignment="1">
      <alignment wrapText="1"/>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21" applyFont="1" applyAlignment="1">
      <alignment horizontal="center"/>
      <protection/>
    </xf>
    <xf numFmtId="0" fontId="5" fillId="0" borderId="0" xfId="21" applyFont="1" applyAlignment="1">
      <alignment horizontal="center" vertical="center" wrapText="1"/>
      <protection/>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21" applyFont="1" applyFill="1" applyBorder="1" applyAlignment="1">
      <alignment horizontal="left" wrapText="1"/>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5" xfId="21" applyFont="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11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Data"/>
      <sheetName val="11DataIncTax"/>
      <sheetName val="11DatabyTax"/>
    </sheetNames>
    <sheetDataSet>
      <sheetData sheetId="1">
        <row r="12">
          <cell r="B12">
            <v>30998322</v>
          </cell>
          <cell r="C12">
            <v>278214549365</v>
          </cell>
        </row>
        <row r="13">
          <cell r="B13">
            <v>31549734</v>
          </cell>
          <cell r="C13">
            <v>709039018506</v>
          </cell>
        </row>
        <row r="14">
          <cell r="B14">
            <v>31553766</v>
          </cell>
          <cell r="C14">
            <v>1275434199905</v>
          </cell>
        </row>
        <row r="15">
          <cell r="B15">
            <v>31553635</v>
          </cell>
          <cell r="C15">
            <v>2283057927982</v>
          </cell>
        </row>
        <row r="16">
          <cell r="B16">
            <v>31552238</v>
          </cell>
          <cell r="C16">
            <v>7187849906725</v>
          </cell>
        </row>
        <row r="17">
          <cell r="B17">
            <v>157761888</v>
          </cell>
          <cell r="C17">
            <v>11701833518753</v>
          </cell>
        </row>
        <row r="30">
          <cell r="C30">
            <v>-16039778113</v>
          </cell>
        </row>
        <row r="31">
          <cell r="C31">
            <v>-3822582161</v>
          </cell>
        </row>
        <row r="32">
          <cell r="C32">
            <v>70543679617</v>
          </cell>
        </row>
        <row r="33">
          <cell r="C33">
            <v>217697426988</v>
          </cell>
        </row>
        <row r="34">
          <cell r="C34">
            <v>1243649779992</v>
          </cell>
        </row>
        <row r="35">
          <cell r="C35">
            <v>1511979578892</v>
          </cell>
        </row>
        <row r="48">
          <cell r="C48">
            <v>68248359</v>
          </cell>
        </row>
        <row r="49">
          <cell r="C49">
            <v>789491753</v>
          </cell>
        </row>
        <row r="50">
          <cell r="C50">
            <v>1900221449</v>
          </cell>
        </row>
        <row r="51">
          <cell r="C51">
            <v>2813690199</v>
          </cell>
        </row>
        <row r="52">
          <cell r="C52">
            <v>-8167995762</v>
          </cell>
        </row>
        <row r="53">
          <cell r="C53">
            <v>-2596344002</v>
          </cell>
        </row>
        <row r="66">
          <cell r="B66">
            <v>7886579</v>
          </cell>
          <cell r="C66">
            <v>1353187872224</v>
          </cell>
        </row>
        <row r="67">
          <cell r="B67">
            <v>6310944</v>
          </cell>
          <cell r="C67">
            <v>1829429358574</v>
          </cell>
        </row>
        <row r="68">
          <cell r="B68">
            <v>788696</v>
          </cell>
          <cell r="C68">
            <v>477586823232</v>
          </cell>
        </row>
        <row r="69">
          <cell r="B69">
            <v>631143</v>
          </cell>
          <cell r="C69">
            <v>722241037190</v>
          </cell>
        </row>
        <row r="70">
          <cell r="B70">
            <v>157757</v>
          </cell>
          <cell r="C70">
            <v>925123553750</v>
          </cell>
        </row>
        <row r="84">
          <cell r="C84">
            <v>193275793654</v>
          </cell>
        </row>
        <row r="85">
          <cell r="C85">
            <v>328423539429</v>
          </cell>
        </row>
        <row r="86">
          <cell r="C86">
            <v>99849344450</v>
          </cell>
        </row>
        <row r="87">
          <cell r="C87">
            <v>162121217668</v>
          </cell>
        </row>
        <row r="88">
          <cell r="C88">
            <v>228630715147</v>
          </cell>
        </row>
        <row r="102">
          <cell r="C102">
            <v>-1027089136</v>
          </cell>
        </row>
        <row r="103">
          <cell r="C103">
            <v>-4869327708</v>
          </cell>
        </row>
        <row r="104">
          <cell r="C104">
            <v>-1331139328</v>
          </cell>
        </row>
        <row r="105">
          <cell r="C105">
            <v>-1127680348</v>
          </cell>
        </row>
        <row r="106">
          <cell r="C106">
            <v>-361263191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M29"/>
  <sheetViews>
    <sheetView showGridLines="0" tabSelected="1" workbookViewId="0" topLeftCell="A1">
      <selection activeCell="U5" sqref="U5"/>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1.5" style="2" customWidth="1"/>
    <col min="12" max="12" width="9.83203125" style="2" customWidth="1"/>
    <col min="13" max="13" width="4.83203125" style="2" customWidth="1"/>
    <col min="14" max="16384" width="8.16015625" style="2" customWidth="1"/>
  </cols>
  <sheetData>
    <row r="1" spans="1:13" ht="12.75">
      <c r="A1" s="1">
        <v>38075</v>
      </c>
      <c r="M1" s="3" t="s">
        <v>0</v>
      </c>
    </row>
    <row r="2" spans="1:13" ht="12.75">
      <c r="A2" s="4" t="s">
        <v>1</v>
      </c>
      <c r="M2" s="3"/>
    </row>
    <row r="3" ht="12.75">
      <c r="A3" s="1"/>
    </row>
    <row r="4" spans="1:13" ht="15.75">
      <c r="A4" s="30" t="s">
        <v>2</v>
      </c>
      <c r="B4" s="30"/>
      <c r="C4" s="30"/>
      <c r="D4" s="30"/>
      <c r="E4" s="30"/>
      <c r="F4" s="30"/>
      <c r="G4" s="30"/>
      <c r="H4" s="30"/>
      <c r="I4" s="30"/>
      <c r="J4" s="30"/>
      <c r="K4" s="30"/>
      <c r="L4" s="30"/>
      <c r="M4" s="30"/>
    </row>
    <row r="5" spans="1:13" ht="18.75" customHeight="1">
      <c r="A5" s="31" t="s">
        <v>23</v>
      </c>
      <c r="B5" s="31"/>
      <c r="C5" s="31"/>
      <c r="D5" s="31"/>
      <c r="E5" s="31"/>
      <c r="F5" s="31"/>
      <c r="G5" s="31"/>
      <c r="H5" s="31"/>
      <c r="I5" s="31"/>
      <c r="J5" s="31"/>
      <c r="K5" s="31"/>
      <c r="L5" s="31"/>
      <c r="M5" s="31"/>
    </row>
    <row r="6" spans="1:13" ht="18.75" customHeight="1">
      <c r="A6" s="32"/>
      <c r="B6" s="32"/>
      <c r="C6" s="32"/>
      <c r="D6" s="32"/>
      <c r="E6" s="32"/>
      <c r="F6" s="32"/>
      <c r="G6" s="32"/>
      <c r="H6" s="32"/>
      <c r="I6" s="32"/>
      <c r="J6" s="32"/>
      <c r="K6" s="32"/>
      <c r="L6" s="32"/>
      <c r="M6" s="32"/>
    </row>
    <row r="7" spans="2:13" ht="13.5" thickBot="1">
      <c r="B7" s="5"/>
      <c r="C7" s="5"/>
      <c r="D7" s="5"/>
      <c r="E7" s="5"/>
      <c r="F7" s="5"/>
      <c r="G7" s="5"/>
      <c r="H7" s="5"/>
      <c r="I7" s="5"/>
      <c r="J7" s="5"/>
      <c r="K7" s="5"/>
      <c r="L7" s="5"/>
      <c r="M7" s="5"/>
    </row>
    <row r="8" spans="1:13" ht="13.5" customHeight="1" thickTop="1">
      <c r="A8" s="26" t="s">
        <v>24</v>
      </c>
      <c r="B8" s="26"/>
      <c r="C8" s="6"/>
      <c r="D8" s="26" t="s">
        <v>3</v>
      </c>
      <c r="E8" s="33"/>
      <c r="F8" s="7"/>
      <c r="G8" s="39" t="s">
        <v>25</v>
      </c>
      <c r="H8" s="39"/>
      <c r="I8" s="39"/>
      <c r="J8" s="39"/>
      <c r="K8" s="7"/>
      <c r="L8" s="26" t="s">
        <v>4</v>
      </c>
      <c r="M8" s="27"/>
    </row>
    <row r="9" spans="1:13" ht="12.75" customHeight="1">
      <c r="A9" s="36"/>
      <c r="B9" s="36"/>
      <c r="C9" s="8"/>
      <c r="D9" s="32"/>
      <c r="E9" s="32"/>
      <c r="F9" s="8"/>
      <c r="G9" s="36" t="s">
        <v>5</v>
      </c>
      <c r="H9" s="36"/>
      <c r="I9" s="38" t="s">
        <v>6</v>
      </c>
      <c r="J9" s="38"/>
      <c r="K9" s="8"/>
      <c r="L9" s="28"/>
      <c r="M9" s="28"/>
    </row>
    <row r="10" spans="1:13" ht="12.75" customHeight="1">
      <c r="A10" s="37"/>
      <c r="B10" s="37"/>
      <c r="C10" s="8"/>
      <c r="D10" s="34"/>
      <c r="E10" s="34"/>
      <c r="F10" s="8"/>
      <c r="G10" s="37"/>
      <c r="H10" s="37"/>
      <c r="I10" s="34"/>
      <c r="J10" s="34"/>
      <c r="K10" s="8"/>
      <c r="L10" s="29"/>
      <c r="M10" s="29"/>
    </row>
    <row r="12" spans="1:12" ht="12.75">
      <c r="A12" s="9" t="s">
        <v>7</v>
      </c>
      <c r="B12" s="9"/>
      <c r="D12" s="10">
        <f>+'[2]11DataIncTax'!B12/1000</f>
        <v>30998.322</v>
      </c>
      <c r="E12" s="11"/>
      <c r="F12" s="12"/>
      <c r="G12" s="10">
        <f>+'[2]11DataIncTax'!C30/1000000</f>
        <v>-16039.778113</v>
      </c>
      <c r="H12" s="11"/>
      <c r="I12" s="13">
        <f aca="true" t="shared" si="0" ref="I12:I17">+G12/$G$17*100</f>
        <v>-1.0608462135946424</v>
      </c>
      <c r="J12" s="14"/>
      <c r="K12" s="12"/>
      <c r="L12" s="15">
        <f>+('[2]11DataIncTax'!C30-'[2]11DataIncTax'!C48)/'[2]11DataIncTax'!C12*100</f>
        <v>-5.789785799759625</v>
      </c>
    </row>
    <row r="13" spans="1:12" ht="12.75">
      <c r="A13" s="16" t="s">
        <v>8</v>
      </c>
      <c r="B13" s="16"/>
      <c r="D13" s="10">
        <f>+'[2]11DataIncTax'!B13/1000</f>
        <v>31549.734</v>
      </c>
      <c r="E13" s="11"/>
      <c r="F13" s="12"/>
      <c r="G13" s="10">
        <f>+'[2]11DataIncTax'!C31/1000000</f>
        <v>-3822.582161</v>
      </c>
      <c r="H13" s="11"/>
      <c r="I13" s="13">
        <f t="shared" si="0"/>
        <v>-0.2528196950782392</v>
      </c>
      <c r="J13" s="14"/>
      <c r="K13" s="12"/>
      <c r="L13" s="15">
        <f>+('[2]11DataIncTax'!C31-'[2]11DataIncTax'!C49)/'[2]11DataIncTax'!C13*100</f>
        <v>-0.6504682808173232</v>
      </c>
    </row>
    <row r="14" spans="1:12" ht="12.75">
      <c r="A14" s="9" t="s">
        <v>9</v>
      </c>
      <c r="B14" s="9"/>
      <c r="D14" s="10">
        <f>+'[2]11DataIncTax'!B14/1000</f>
        <v>31553.766</v>
      </c>
      <c r="E14" s="11"/>
      <c r="F14" s="12"/>
      <c r="G14" s="10">
        <f>+'[2]11DataIncTax'!C32/1000000</f>
        <v>70543.679617</v>
      </c>
      <c r="H14" s="11"/>
      <c r="I14" s="13">
        <f t="shared" si="0"/>
        <v>4.665650290640526</v>
      </c>
      <c r="J14" s="14"/>
      <c r="K14" s="12"/>
      <c r="L14" s="15">
        <f>+('[2]11DataIncTax'!C32-'[2]11DataIncTax'!C50)/'[2]11DataIncTax'!C14*100</f>
        <v>5.381967817164764</v>
      </c>
    </row>
    <row r="15" spans="1:12" ht="12.75">
      <c r="A15" s="9" t="s">
        <v>10</v>
      </c>
      <c r="B15" s="9"/>
      <c r="D15" s="10">
        <f>+'[2]11DataIncTax'!B15/1000</f>
        <v>31553.635</v>
      </c>
      <c r="E15" s="11"/>
      <c r="F15" s="12"/>
      <c r="G15" s="10">
        <f>+'[2]11DataIncTax'!C33/1000000</f>
        <v>217697.426988</v>
      </c>
      <c r="H15" s="11"/>
      <c r="I15" s="13">
        <f t="shared" si="0"/>
        <v>14.398172437456576</v>
      </c>
      <c r="J15" s="14"/>
      <c r="K15" s="12"/>
      <c r="L15" s="15">
        <f>+('[2]11DataIncTax'!C33-'[2]11DataIncTax'!C51)/'[2]11DataIncTax'!C15*100</f>
        <v>9.41210181990153</v>
      </c>
    </row>
    <row r="16" spans="1:12" ht="12.75">
      <c r="A16" s="9" t="s">
        <v>11</v>
      </c>
      <c r="B16" s="9"/>
      <c r="D16" s="10">
        <f>+'[2]11DataIncTax'!B16/1000</f>
        <v>31552.238</v>
      </c>
      <c r="E16" s="11"/>
      <c r="F16" s="12"/>
      <c r="G16" s="10">
        <f>+'[2]11DataIncTax'!C34/1000000</f>
        <v>1243649.779992</v>
      </c>
      <c r="H16" s="11"/>
      <c r="I16" s="13">
        <f t="shared" si="0"/>
        <v>82.25308048825394</v>
      </c>
      <c r="J16" s="14"/>
      <c r="K16" s="12"/>
      <c r="L16" s="15">
        <f>+('[2]11DataIncTax'!C34-'[2]11DataIncTax'!C52)/'[2]11DataIncTax'!C16*100</f>
        <v>17.415747295763524</v>
      </c>
    </row>
    <row r="17" spans="1:12" ht="12.75">
      <c r="A17" s="9" t="s">
        <v>12</v>
      </c>
      <c r="B17" s="9"/>
      <c r="D17" s="10">
        <f>+'[2]11DataIncTax'!B17/1000</f>
        <v>157761.888</v>
      </c>
      <c r="E17" s="11"/>
      <c r="F17" s="12"/>
      <c r="G17" s="10">
        <f>+'[2]11DataIncTax'!C35/1000000</f>
        <v>1511979.578892</v>
      </c>
      <c r="H17" s="11"/>
      <c r="I17" s="13">
        <f t="shared" si="0"/>
        <v>100</v>
      </c>
      <c r="J17" s="14"/>
      <c r="K17" s="12"/>
      <c r="L17" s="15">
        <f>+('[2]11DataIncTax'!C35-'[2]11DataIncTax'!C53)/'[2]11DataIncTax'!C17*100</f>
        <v>12.943065037344677</v>
      </c>
    </row>
    <row r="18" spans="1:12" ht="12.75">
      <c r="A18" s="9"/>
      <c r="B18" s="9"/>
      <c r="D18" s="10"/>
      <c r="E18" s="11"/>
      <c r="F18" s="12"/>
      <c r="G18" s="10"/>
      <c r="H18" s="11"/>
      <c r="I18" s="13"/>
      <c r="J18" s="14"/>
      <c r="K18" s="12"/>
      <c r="L18" s="15"/>
    </row>
    <row r="19" spans="1:12" ht="12.75">
      <c r="A19" s="17" t="s">
        <v>13</v>
      </c>
      <c r="B19" s="9"/>
      <c r="D19" s="10"/>
      <c r="E19" s="11"/>
      <c r="F19" s="12"/>
      <c r="G19" s="10"/>
      <c r="H19" s="11"/>
      <c r="I19" s="13"/>
      <c r="J19" s="14"/>
      <c r="K19" s="12"/>
      <c r="L19" s="15"/>
    </row>
    <row r="20" spans="1:12" ht="12.75">
      <c r="A20" s="9" t="s">
        <v>14</v>
      </c>
      <c r="B20" s="9"/>
      <c r="D20" s="18">
        <f>+SUM('[2]11DataIncTax'!B66:B$70)/1000</f>
        <v>15775.119</v>
      </c>
      <c r="E20" s="11"/>
      <c r="F20" s="12"/>
      <c r="G20" s="10">
        <f>+SUM('[2]11DataIncTax'!C84:C$88)/1000000</f>
        <v>1012300.610348</v>
      </c>
      <c r="H20" s="11"/>
      <c r="I20" s="13">
        <f>+G20/$G$17*100</f>
        <v>66.95200282333364</v>
      </c>
      <c r="J20" s="14"/>
      <c r="K20" s="12"/>
      <c r="L20" s="15">
        <f>+(SUM('[2]11DataIncTax'!C84:C$88)-SUM('[2]11DataIncTax'!C102:C$106))/SUM('[2]11DataIncTax'!C66:C$70)*100</f>
        <v>19.237002446056373</v>
      </c>
    </row>
    <row r="21" spans="1:12" ht="12.75">
      <c r="A21" s="9" t="s">
        <v>15</v>
      </c>
      <c r="B21" s="9"/>
      <c r="D21" s="18">
        <f>+SUM('[2]11DataIncTax'!B67:B$70)/1000</f>
        <v>7888.54</v>
      </c>
      <c r="E21" s="11"/>
      <c r="F21" s="12"/>
      <c r="G21" s="10">
        <f>+SUM('[2]11DataIncTax'!C85:C$88)/1000000</f>
        <v>819024.816694</v>
      </c>
      <c r="H21" s="11"/>
      <c r="I21" s="13">
        <f>+G21/$G$17*100</f>
        <v>54.16903959074586</v>
      </c>
      <c r="J21" s="14"/>
      <c r="K21" s="12"/>
      <c r="L21" s="15">
        <f>+(SUM('[2]11DataIncTax'!C85:C$88)-SUM('[2]11DataIncTax'!C103:C$106))/SUM('[2]11DataIncTax'!C67:C$70)*100</f>
        <v>20.906287855909063</v>
      </c>
    </row>
    <row r="22" spans="1:12" ht="12.75">
      <c r="A22" s="9" t="s">
        <v>16</v>
      </c>
      <c r="B22" s="9"/>
      <c r="D22" s="18">
        <f>+SUM('[2]11DataIncTax'!B68:B$70)/1000</f>
        <v>1577.596</v>
      </c>
      <c r="E22" s="11"/>
      <c r="F22" s="12"/>
      <c r="G22" s="10">
        <f>+SUM('[2]11DataIncTax'!C86:C$88)/1000000</f>
        <v>490601.277265</v>
      </c>
      <c r="H22" s="11"/>
      <c r="I22" s="13">
        <f>+G22/$G$17*100</f>
        <v>32.447612660517514</v>
      </c>
      <c r="J22" s="14"/>
      <c r="K22" s="12"/>
      <c r="L22" s="15">
        <f>+(SUM('[2]11DataIncTax'!C86:C$88)-SUM('[2]11DataIncTax'!C104:C$106))/SUM('[2]11DataIncTax'!C68:C$70)*100</f>
        <v>23.220359620516998</v>
      </c>
    </row>
    <row r="23" spans="1:12" ht="12.75">
      <c r="A23" s="9" t="s">
        <v>17</v>
      </c>
      <c r="B23" s="9"/>
      <c r="D23" s="18">
        <f>+SUM('[2]11DataIncTax'!B69:B$70)/1000</f>
        <v>788.9</v>
      </c>
      <c r="E23" s="11"/>
      <c r="F23" s="12"/>
      <c r="G23" s="10">
        <f>+SUM('[2]11DataIncTax'!C87:C$88)/1000000</f>
        <v>390751.932815</v>
      </c>
      <c r="H23" s="11"/>
      <c r="I23" s="13">
        <f>+G23/$G$17*100</f>
        <v>25.843730845977998</v>
      </c>
      <c r="J23" s="14"/>
      <c r="K23" s="12"/>
      <c r="L23" s="15">
        <f>+(SUM('[2]11DataIncTax'!C87:C$88)-SUM('[2]11DataIncTax'!C105:C$106))/SUM('[2]11DataIncTax'!C69:C$70)*100</f>
        <v>23.810204402304418</v>
      </c>
    </row>
    <row r="24" spans="1:12" ht="12.75">
      <c r="A24" s="9" t="s">
        <v>18</v>
      </c>
      <c r="B24" s="9"/>
      <c r="D24" s="18">
        <f>+SUM('[2]11DataIncTax'!B70:B$70)/1000</f>
        <v>157.757</v>
      </c>
      <c r="E24" s="11"/>
      <c r="F24" s="12"/>
      <c r="G24" s="10">
        <f>+SUM('[2]11DataIncTax'!C88:C$88)/1000000</f>
        <v>228630.715147</v>
      </c>
      <c r="H24" s="11"/>
      <c r="I24" s="13">
        <f>+G24/$G$17*100</f>
        <v>15.121283272525666</v>
      </c>
      <c r="J24" s="14"/>
      <c r="K24" s="12"/>
      <c r="L24" s="15">
        <f>+(SUM('[2]11DataIncTax'!C88:C$88)-SUM('[2]11DataIncTax'!C106:C$106))/SUM('[2]11DataIncTax'!C70:C$70)*100</f>
        <v>24.752583307362368</v>
      </c>
    </row>
    <row r="25" spans="1:13" ht="12.75">
      <c r="A25" s="19"/>
      <c r="B25" s="19"/>
      <c r="C25" s="19"/>
      <c r="D25" s="19"/>
      <c r="E25" s="19"/>
      <c r="F25" s="19"/>
      <c r="G25" s="19"/>
      <c r="H25" s="19"/>
      <c r="I25" s="19"/>
      <c r="J25" s="19"/>
      <c r="K25" s="19"/>
      <c r="L25" s="19"/>
      <c r="M25" s="19"/>
    </row>
    <row r="26" spans="1:2" ht="12.75">
      <c r="A26" s="20" t="s">
        <v>19</v>
      </c>
      <c r="B26" s="21"/>
    </row>
    <row r="27" spans="1:11" ht="12.75" customHeight="1">
      <c r="A27" s="35" t="s">
        <v>20</v>
      </c>
      <c r="B27" s="25"/>
      <c r="C27" s="25"/>
      <c r="D27" s="25"/>
      <c r="E27" s="25"/>
      <c r="F27" s="25"/>
      <c r="G27" s="25"/>
      <c r="H27" s="25"/>
      <c r="I27" s="25"/>
      <c r="J27" s="25"/>
      <c r="K27" s="22"/>
    </row>
    <row r="28" spans="1:13" ht="63.75" customHeight="1">
      <c r="A28" s="24" t="s">
        <v>21</v>
      </c>
      <c r="B28" s="25"/>
      <c r="C28" s="25"/>
      <c r="D28" s="25"/>
      <c r="E28" s="25"/>
      <c r="F28" s="25"/>
      <c r="G28" s="25"/>
      <c r="H28" s="25"/>
      <c r="I28" s="25"/>
      <c r="J28" s="25"/>
      <c r="K28" s="25"/>
      <c r="L28" s="25"/>
      <c r="M28" s="25"/>
    </row>
    <row r="29" ht="12.75">
      <c r="A29" s="23" t="s">
        <v>22</v>
      </c>
    </row>
  </sheetData>
  <mergeCells count="10">
    <mergeCell ref="A28:M28"/>
    <mergeCell ref="L8:M10"/>
    <mergeCell ref="A4:M4"/>
    <mergeCell ref="A5:M6"/>
    <mergeCell ref="D8:E10"/>
    <mergeCell ref="A27:J27"/>
    <mergeCell ref="A8:B10"/>
    <mergeCell ref="G9:H10"/>
    <mergeCell ref="I9:J10"/>
    <mergeCell ref="G8:J8"/>
  </mergeCells>
  <hyperlinks>
    <hyperlink ref="M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2004-04-13T19:03:19Z</dcterms:created>
  <dcterms:modified xsi:type="dcterms:W3CDTF">2004-04-13T19:43:13Z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