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04-0063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<sst xmlns="http://schemas.openxmlformats.org/spreadsheetml/2006/main" count="35" uniqueCount="31">
  <si>
    <t>Preliminary Results</t>
  </si>
  <si>
    <t>http://www.taxpolicycenter.org</t>
  </si>
  <si>
    <t>Table T04-0063</t>
  </si>
  <si>
    <t xml:space="preserve"> Effect of Making Marriage Penalty Relief Permanent:</t>
  </si>
  <si>
    <t xml:space="preserve"> AMT Taxpayers</t>
  </si>
  <si>
    <t>Number (Thousands)</t>
  </si>
  <si>
    <t>Current Law</t>
  </si>
  <si>
    <t>Proposal</t>
  </si>
  <si>
    <t>Change Due to Proposal</t>
  </si>
  <si>
    <t>Thousands</t>
  </si>
  <si>
    <t>Percent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</si>
  <si>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</si>
  <si>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</si>
  <si>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</si>
  <si>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</si>
  <si>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</si>
  <si>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</si>
  <si>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</si>
  <si>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</si>
  <si>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</si>
  <si>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</si>
  <si>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</si>
  <si>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</si>
  <si>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Source: Urban-Brookings Tax Policy Center Microsimulation Model (version 0304-1).</t>
  </si>
  <si>
    <t>(1) Calendar year. Baseline is current law. Alternative extends marriage penalty relief (doubling the standard deduction and the width of the 15 percent bracket for married returns) permanently.</t>
  </si>
  <si>
    <t xml:space="preserve">(2) Tax units with negative cash income are excluded from the lowest income class but are included in the totals. </t>
  </si>
  <si>
    <t>For a description of cash income, see http://taxpolicycenter.org/TaxModel/income.cfm</t>
  </si>
  <si>
    <t>(3) Includes both filing and non-filing units.  Tax units that are dependents of other taxpayers are excluded from the analysis.</t>
  </si>
  <si>
    <r>
      <t>Distribution of Married Filing Joint AMT Taxpayers by Cash Income Class, 2005</t>
    </r>
    <r>
      <rPr>
        <b/>
        <vertAlign val="superscript"/>
        <sz val="12"/>
        <rFont val="Times New Roman"/>
        <family val="1"/>
      </rPr>
      <t>1</t>
    </r>
  </si>
  <si>
    <r>
      <t>Cash Income Class (thousands of 2003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</si>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</sst>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166" fontId="0" fillId="0" borderId="0" xfId="21" applyNumberFormat="1">
      <alignment/>
      <protection/>
    </xf>
    <xf numFmtId="0" fontId="3" fillId="0" borderId="0" xfId="20" applyFont="1" applyAlignment="1">
      <alignment/>
    </xf>
    <xf numFmtId="15" fontId="4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0" fontId="0" fillId="0" borderId="1" xfId="21" applyBorder="1">
      <alignment/>
      <protection/>
    </xf>
    <xf numFmtId="166" fontId="0" fillId="0" borderId="1" xfId="21" applyNumberFormat="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0" fontId="4" fillId="0" borderId="4" xfId="21" applyFont="1" applyBorder="1" applyAlignment="1">
      <alignment horizontal="center"/>
      <protection/>
    </xf>
    <xf numFmtId="166" fontId="4" fillId="0" borderId="4" xfId="21" applyNumberFormat="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166" fontId="4" fillId="0" borderId="5" xfId="21" applyNumberFormat="1" applyFont="1" applyBorder="1" applyAlignment="1">
      <alignment horizontal="center"/>
      <protection/>
    </xf>
    <xf numFmtId="3" fontId="0" fillId="0" borderId="0" xfId="21" applyNumberForma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166" fontId="4" fillId="0" borderId="0" xfId="21" applyNumberFormat="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>
      <alignment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5" xfId="21" applyBorder="1">
      <alignment/>
      <protection/>
    </xf>
    <xf numFmtId="166" fontId="0" fillId="0" borderId="5" xfId="21" applyNumberForma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4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F101\2005%20CL_marriage%20penalty%20relief%20(AMT)MFJ%20onl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B11">
            <v>91</v>
          </cell>
        </row>
        <row r="12">
          <cell r="B12">
            <v>20</v>
          </cell>
        </row>
        <row r="13">
          <cell r="B13">
            <v>25</v>
          </cell>
        </row>
        <row r="14">
          <cell r="B14">
            <v>594</v>
          </cell>
        </row>
        <row r="15">
          <cell r="B15">
            <v>784</v>
          </cell>
        </row>
        <row r="16">
          <cell r="B16">
            <v>257171</v>
          </cell>
        </row>
        <row r="17">
          <cell r="B17">
            <v>1679734</v>
          </cell>
        </row>
        <row r="18">
          <cell r="B18">
            <v>5005695</v>
          </cell>
        </row>
        <row r="19">
          <cell r="B19">
            <v>2486255</v>
          </cell>
        </row>
        <row r="20">
          <cell r="B20">
            <v>210079</v>
          </cell>
        </row>
        <row r="21">
          <cell r="B21">
            <v>69723</v>
          </cell>
        </row>
        <row r="22">
          <cell r="B22">
            <v>9710868</v>
          </cell>
        </row>
        <row r="34">
          <cell r="B34">
            <v>91</v>
          </cell>
        </row>
        <row r="35">
          <cell r="B35">
            <v>20</v>
          </cell>
        </row>
        <row r="36">
          <cell r="B36">
            <v>25</v>
          </cell>
        </row>
        <row r="37">
          <cell r="B37">
            <v>551</v>
          </cell>
        </row>
        <row r="38">
          <cell r="B38">
            <v>3814</v>
          </cell>
        </row>
        <row r="39">
          <cell r="B39">
            <v>331313</v>
          </cell>
        </row>
        <row r="40">
          <cell r="B40">
            <v>2350644</v>
          </cell>
        </row>
        <row r="41">
          <cell r="B41">
            <v>7128193</v>
          </cell>
        </row>
        <row r="42">
          <cell r="B42">
            <v>2630122</v>
          </cell>
        </row>
        <row r="43">
          <cell r="B43">
            <v>225489</v>
          </cell>
        </row>
        <row r="44">
          <cell r="B44">
            <v>73020</v>
          </cell>
        </row>
        <row r="45">
          <cell r="B45">
            <v>12743980</v>
          </cell>
        </row>
        <row r="57">
          <cell r="B57">
            <v>3282239</v>
          </cell>
        </row>
        <row r="58">
          <cell r="B58">
            <v>5339647</v>
          </cell>
        </row>
        <row r="59">
          <cell r="B59">
            <v>6385614</v>
          </cell>
        </row>
        <row r="60">
          <cell r="B60">
            <v>5417143</v>
          </cell>
        </row>
        <row r="61">
          <cell r="B61">
            <v>4452611</v>
          </cell>
        </row>
        <row r="62">
          <cell r="B62">
            <v>11809160</v>
          </cell>
        </row>
        <row r="63">
          <cell r="B63">
            <v>9040474</v>
          </cell>
        </row>
        <row r="64">
          <cell r="B64">
            <v>11900113</v>
          </cell>
        </row>
        <row r="65">
          <cell r="B65">
            <v>3074470</v>
          </cell>
        </row>
        <row r="66">
          <cell r="B66">
            <v>501847</v>
          </cell>
        </row>
        <row r="67">
          <cell r="B67">
            <v>239336</v>
          </cell>
        </row>
        <row r="68">
          <cell r="B68">
            <v>61657838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workbookViewId="0" topLeftCell="A1">
      <selection activeCell="A3" sqref="A3:N3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83203125" style="2" customWidth="1"/>
    <col min="4" max="4" width="12.66015625" style="2" customWidth="1"/>
    <col min="5" max="5" width="3.83203125" style="2" customWidth="1"/>
    <col min="6" max="6" width="2.83203125" style="2" customWidth="1"/>
    <col min="7" max="7" width="11.33203125" style="2" bestFit="1" customWidth="1"/>
    <col min="8" max="8" width="10.16015625" style="4" customWidth="1"/>
    <col min="9" max="9" width="2.16015625" style="2" customWidth="1"/>
    <col min="10" max="10" width="11.33203125" style="2" bestFit="1" customWidth="1"/>
    <col min="11" max="11" width="10.33203125" style="4" customWidth="1"/>
    <col min="12" max="12" width="2.16015625" style="2" customWidth="1"/>
    <col min="13" max="13" width="11" style="2" bestFit="1" customWidth="1"/>
    <col min="14" max="14" width="11" style="2" customWidth="1"/>
    <col min="15" max="16384" width="8.16015625" style="2" customWidth="1"/>
  </cols>
  <sheetData>
    <row r="1" spans="1:11" ht="12.75">
      <c r="A1" s="1">
        <v>38100</v>
      </c>
      <c r="D1" s="44" t="s">
        <v>0</v>
      </c>
      <c r="K1" s="5" t="s">
        <v>1</v>
      </c>
    </row>
    <row r="2" ht="12.75">
      <c r="A2" s="6"/>
    </row>
    <row r="3" spans="1:14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customHeight="1">
      <c r="A5" s="7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3.5" thickBot="1">
      <c r="A6" s="8"/>
      <c r="B6" s="8"/>
      <c r="C6" s="8"/>
      <c r="D6" s="8"/>
      <c r="E6" s="8"/>
      <c r="F6" s="8"/>
      <c r="G6" s="8"/>
      <c r="H6" s="9"/>
      <c r="I6" s="8"/>
      <c r="J6" s="8"/>
      <c r="K6" s="9"/>
      <c r="L6" s="8"/>
      <c r="M6" s="8"/>
      <c r="N6" s="8"/>
    </row>
    <row r="7" spans="1:14" ht="13.5" customHeight="1" thickTop="1">
      <c r="A7" s="10" t="s">
        <v>29</v>
      </c>
      <c r="B7" s="10"/>
      <c r="C7" s="11"/>
      <c r="D7" s="12" t="s">
        <v>30</v>
      </c>
      <c r="E7" s="13"/>
      <c r="F7" s="14"/>
      <c r="G7" s="10" t="s">
        <v>4</v>
      </c>
      <c r="H7" s="10"/>
      <c r="I7" s="10"/>
      <c r="J7" s="10"/>
      <c r="K7" s="10"/>
      <c r="L7" s="10"/>
      <c r="M7" s="10"/>
      <c r="N7" s="10"/>
    </row>
    <row r="8" spans="1:14" ht="25.5" customHeight="1">
      <c r="A8" s="15"/>
      <c r="B8" s="15"/>
      <c r="C8" s="16"/>
      <c r="D8" s="17" t="s">
        <v>5</v>
      </c>
      <c r="E8" s="18"/>
      <c r="F8" s="19"/>
      <c r="G8" s="20" t="s">
        <v>6</v>
      </c>
      <c r="H8" s="20"/>
      <c r="I8" s="20"/>
      <c r="J8" s="20" t="s">
        <v>7</v>
      </c>
      <c r="K8" s="20"/>
      <c r="L8" s="20"/>
      <c r="M8" s="21" t="s">
        <v>8</v>
      </c>
      <c r="N8" s="21"/>
    </row>
    <row r="9" spans="1:14" ht="12.75" customHeight="1">
      <c r="A9" s="22"/>
      <c r="B9" s="22"/>
      <c r="C9" s="16"/>
      <c r="D9" s="23"/>
      <c r="E9" s="24"/>
      <c r="F9" s="16"/>
      <c r="G9" s="25" t="s">
        <v>9</v>
      </c>
      <c r="H9" s="26" t="s">
        <v>10</v>
      </c>
      <c r="I9" s="16"/>
      <c r="J9" s="27" t="s">
        <v>9</v>
      </c>
      <c r="K9" s="28" t="s">
        <v>10</v>
      </c>
      <c r="L9" s="16"/>
      <c r="M9" s="27" t="s">
        <v>9</v>
      </c>
      <c r="N9" s="28" t="s">
        <v>10</v>
      </c>
    </row>
    <row r="10" spans="1:14" ht="12.75" customHeight="1">
      <c r="A10" s="16"/>
      <c r="B10" s="16"/>
      <c r="C10" s="16"/>
      <c r="D10" s="16"/>
      <c r="E10" s="29"/>
      <c r="F10" s="16"/>
      <c r="G10" s="30"/>
      <c r="H10" s="31"/>
      <c r="I10" s="16"/>
      <c r="J10" s="30"/>
      <c r="K10" s="31"/>
      <c r="L10" s="16"/>
      <c r="M10" s="30"/>
      <c r="N10" s="31"/>
    </row>
    <row r="11" spans="1:14" ht="12.75">
      <c r="A11" s="32" t="s">
        <v>11</v>
      </c>
      <c r="B11" s="32"/>
      <c r="D11" s="33">
        <f>'[2]Sheet1'!B57/1000</f>
        <v>3282.239</v>
      </c>
      <c r="E11" s="29"/>
      <c r="F11" s="29"/>
      <c r="G11" s="34">
        <f>'[2]Sheet1'!B11/1000</f>
        <v>0.091</v>
      </c>
      <c r="H11" s="4">
        <f aca="true" t="shared" si="0" ref="H11:H22">G11/D11*100</f>
        <v>0.0027724976761290083</v>
      </c>
      <c r="I11" s="29"/>
      <c r="J11" s="34">
        <f>'[2]Sheet1'!B34/1000</f>
        <v>0.091</v>
      </c>
      <c r="K11" s="4">
        <f aca="true" t="shared" si="1" ref="K11:K22">J11/D11*100</f>
        <v>0.0027724976761290083</v>
      </c>
      <c r="M11" s="34">
        <f>J11-G11</f>
        <v>0</v>
      </c>
      <c r="N11" s="4">
        <f aca="true" t="shared" si="2" ref="N11:N22">(J11-G11)/G11*100</f>
        <v>0</v>
      </c>
    </row>
    <row r="12" spans="1:14" ht="12.75">
      <c r="A12" s="35" t="s">
        <v>12</v>
      </c>
      <c r="B12" s="35"/>
      <c r="D12" s="33">
        <f>'[2]Sheet1'!B58/1000</f>
        <v>5339.647</v>
      </c>
      <c r="E12" s="29"/>
      <c r="F12" s="29"/>
      <c r="G12" s="34">
        <f>'[2]Sheet1'!B12/1000</f>
        <v>0.02</v>
      </c>
      <c r="H12" s="4">
        <f t="shared" si="0"/>
        <v>0.0003745565952206204</v>
      </c>
      <c r="I12" s="29"/>
      <c r="J12" s="34">
        <f>'[2]Sheet1'!B35/1000</f>
        <v>0.02</v>
      </c>
      <c r="K12" s="4">
        <f t="shared" si="1"/>
        <v>0.0003745565952206204</v>
      </c>
      <c r="M12" s="34">
        <f aca="true" t="shared" si="3" ref="M12:M22">J12-G12</f>
        <v>0</v>
      </c>
      <c r="N12" s="4">
        <f t="shared" si="2"/>
        <v>0</v>
      </c>
    </row>
    <row r="13" spans="1:14" ht="12.75">
      <c r="A13" s="32" t="s">
        <v>13</v>
      </c>
      <c r="B13" s="32"/>
      <c r="D13" s="33">
        <f>'[2]Sheet1'!B59/1000</f>
        <v>6385.614</v>
      </c>
      <c r="E13" s="29"/>
      <c r="F13" s="29"/>
      <c r="G13" s="34">
        <f>'[2]Sheet1'!B13/1000</f>
        <v>0.025</v>
      </c>
      <c r="H13" s="4">
        <f t="shared" si="0"/>
        <v>0.00039150502990002224</v>
      </c>
      <c r="I13" s="29"/>
      <c r="J13" s="34">
        <f>'[2]Sheet1'!B36/1000</f>
        <v>0.025</v>
      </c>
      <c r="K13" s="4">
        <f t="shared" si="1"/>
        <v>0.00039150502990002224</v>
      </c>
      <c r="M13" s="34">
        <f t="shared" si="3"/>
        <v>0</v>
      </c>
      <c r="N13" s="4">
        <f t="shared" si="2"/>
        <v>0</v>
      </c>
    </row>
    <row r="14" spans="1:14" ht="12.75">
      <c r="A14" s="32" t="s">
        <v>14</v>
      </c>
      <c r="B14" s="32"/>
      <c r="D14" s="33">
        <f>'[2]Sheet1'!B60/1000</f>
        <v>5417.143</v>
      </c>
      <c r="E14" s="29"/>
      <c r="F14" s="29"/>
      <c r="G14" s="34">
        <f>'[2]Sheet1'!B14/1000</f>
        <v>0.594</v>
      </c>
      <c r="H14" s="4">
        <f t="shared" si="0"/>
        <v>0.010965189584251328</v>
      </c>
      <c r="I14" s="29"/>
      <c r="J14" s="34">
        <f>'[2]Sheet1'!B37/1000</f>
        <v>0.551</v>
      </c>
      <c r="K14" s="4">
        <f t="shared" si="1"/>
        <v>0.010171413233876233</v>
      </c>
      <c r="M14" s="34">
        <f t="shared" si="3"/>
        <v>-0.04299999999999993</v>
      </c>
      <c r="N14" s="4">
        <f t="shared" si="2"/>
        <v>-7.239057239057227</v>
      </c>
    </row>
    <row r="15" spans="1:14" ht="12.75">
      <c r="A15" s="32" t="s">
        <v>15</v>
      </c>
      <c r="B15" s="32"/>
      <c r="D15" s="33">
        <f>'[2]Sheet1'!B61/1000</f>
        <v>4452.611</v>
      </c>
      <c r="E15" s="29"/>
      <c r="F15" s="29"/>
      <c r="G15" s="34">
        <f>'[2]Sheet1'!B15/1000</f>
        <v>0.784</v>
      </c>
      <c r="H15" s="4">
        <f t="shared" si="0"/>
        <v>0.01760764638994963</v>
      </c>
      <c r="I15" s="29"/>
      <c r="J15" s="34">
        <f>'[2]Sheet1'!B38/1000</f>
        <v>3.814</v>
      </c>
      <c r="K15" s="4">
        <f t="shared" si="1"/>
        <v>0.0856576062898825</v>
      </c>
      <c r="M15" s="34">
        <f t="shared" si="3"/>
        <v>3.0300000000000002</v>
      </c>
      <c r="N15" s="4">
        <f t="shared" si="2"/>
        <v>386.4795918367347</v>
      </c>
    </row>
    <row r="16" spans="1:14" ht="12.75">
      <c r="A16" s="32" t="s">
        <v>16</v>
      </c>
      <c r="B16" s="32"/>
      <c r="D16" s="33">
        <f>'[2]Sheet1'!B62/1000</f>
        <v>11809.16</v>
      </c>
      <c r="E16" s="29"/>
      <c r="F16" s="29"/>
      <c r="G16" s="34">
        <f>'[2]Sheet1'!B16/1000</f>
        <v>257.171</v>
      </c>
      <c r="H16" s="4">
        <f t="shared" si="0"/>
        <v>2.177724749262437</v>
      </c>
      <c r="I16" s="29"/>
      <c r="J16" s="34">
        <f>'[2]Sheet1'!B39/1000</f>
        <v>331.313</v>
      </c>
      <c r="K16" s="4">
        <f t="shared" si="1"/>
        <v>2.8055594132012773</v>
      </c>
      <c r="M16" s="34">
        <f t="shared" si="3"/>
        <v>74.142</v>
      </c>
      <c r="N16" s="4">
        <f t="shared" si="2"/>
        <v>28.829844733659705</v>
      </c>
    </row>
    <row r="17" spans="1:14" ht="12.75">
      <c r="A17" s="32" t="s">
        <v>17</v>
      </c>
      <c r="B17" s="32"/>
      <c r="D17" s="33">
        <f>'[2]Sheet1'!B63/1000</f>
        <v>9040.474</v>
      </c>
      <c r="E17" s="29"/>
      <c r="F17" s="29"/>
      <c r="G17" s="34">
        <f>'[2]Sheet1'!B17/1000</f>
        <v>1679.734</v>
      </c>
      <c r="H17" s="4">
        <f t="shared" si="0"/>
        <v>18.58015409369022</v>
      </c>
      <c r="I17" s="29"/>
      <c r="J17" s="34">
        <f>'[2]Sheet1'!B40/1000</f>
        <v>2350.644</v>
      </c>
      <c r="K17" s="4">
        <f t="shared" si="1"/>
        <v>26.00133577066866</v>
      </c>
      <c r="M17" s="34">
        <f t="shared" si="3"/>
        <v>670.9099999999999</v>
      </c>
      <c r="N17" s="4">
        <f t="shared" si="2"/>
        <v>39.941443109444705</v>
      </c>
    </row>
    <row r="18" spans="1:14" ht="12.75">
      <c r="A18" s="32" t="s">
        <v>18</v>
      </c>
      <c r="B18" s="32"/>
      <c r="D18" s="33">
        <f>'[2]Sheet1'!B64/1000</f>
        <v>11900.113</v>
      </c>
      <c r="E18" s="29"/>
      <c r="F18" s="29"/>
      <c r="G18" s="34">
        <f>'[2]Sheet1'!B18/1000</f>
        <v>5005.695</v>
      </c>
      <c r="H18" s="4">
        <f t="shared" si="0"/>
        <v>42.064264431774724</v>
      </c>
      <c r="I18" s="29"/>
      <c r="J18" s="34">
        <f>'[2]Sheet1'!B41/1000</f>
        <v>7128.193</v>
      </c>
      <c r="K18" s="4">
        <f t="shared" si="1"/>
        <v>59.90021271226584</v>
      </c>
      <c r="M18" s="34">
        <f t="shared" si="3"/>
        <v>2122.4980000000005</v>
      </c>
      <c r="N18" s="4">
        <f t="shared" si="2"/>
        <v>42.40166450412981</v>
      </c>
    </row>
    <row r="19" spans="1:14" ht="12.75">
      <c r="A19" s="32" t="s">
        <v>19</v>
      </c>
      <c r="B19" s="32"/>
      <c r="D19" s="33">
        <f>'[2]Sheet1'!B65/1000</f>
        <v>3074.47</v>
      </c>
      <c r="E19" s="29"/>
      <c r="F19" s="29"/>
      <c r="G19" s="34">
        <f>'[2]Sheet1'!B19/1000</f>
        <v>2486.255</v>
      </c>
      <c r="H19" s="4">
        <f t="shared" si="0"/>
        <v>80.86775932111877</v>
      </c>
      <c r="I19" s="29"/>
      <c r="J19" s="34">
        <f>'[2]Sheet1'!B42/1000</f>
        <v>2630.122</v>
      </c>
      <c r="K19" s="4">
        <f t="shared" si="1"/>
        <v>85.54716747927284</v>
      </c>
      <c r="M19" s="34">
        <f t="shared" si="3"/>
        <v>143.86699999999973</v>
      </c>
      <c r="N19" s="4">
        <f t="shared" si="2"/>
        <v>5.786494144808144</v>
      </c>
    </row>
    <row r="20" spans="1:14" ht="12.75">
      <c r="A20" s="32" t="s">
        <v>20</v>
      </c>
      <c r="B20" s="32"/>
      <c r="D20" s="33">
        <f>'[2]Sheet1'!B66/1000</f>
        <v>501.847</v>
      </c>
      <c r="E20" s="29"/>
      <c r="F20" s="29"/>
      <c r="G20" s="34">
        <f>'[2]Sheet1'!B20/1000</f>
        <v>210.079</v>
      </c>
      <c r="H20" s="4">
        <f t="shared" si="0"/>
        <v>41.86116485701818</v>
      </c>
      <c r="I20" s="29"/>
      <c r="J20" s="34">
        <f>'[2]Sheet1'!B43/1000</f>
        <v>225.489</v>
      </c>
      <c r="K20" s="4">
        <f t="shared" si="1"/>
        <v>44.93182185008578</v>
      </c>
      <c r="M20" s="34">
        <f t="shared" si="3"/>
        <v>15.409999999999997</v>
      </c>
      <c r="N20" s="4">
        <f t="shared" si="2"/>
        <v>7.33533575464468</v>
      </c>
    </row>
    <row r="21" spans="1:14" ht="12.75">
      <c r="A21" s="32" t="s">
        <v>21</v>
      </c>
      <c r="B21" s="32"/>
      <c r="D21" s="33">
        <f>'[2]Sheet1'!B67/1000</f>
        <v>239.336</v>
      </c>
      <c r="E21" s="29"/>
      <c r="F21" s="29"/>
      <c r="G21" s="34">
        <f>'[2]Sheet1'!B21/1000</f>
        <v>69.723</v>
      </c>
      <c r="H21" s="4">
        <f t="shared" si="0"/>
        <v>29.131848113112945</v>
      </c>
      <c r="I21" s="29"/>
      <c r="J21" s="34">
        <f>'[2]Sheet1'!B44/1000</f>
        <v>73.02</v>
      </c>
      <c r="K21" s="4">
        <f t="shared" si="1"/>
        <v>30.509409365912354</v>
      </c>
      <c r="M21" s="34">
        <f t="shared" si="3"/>
        <v>3.296999999999997</v>
      </c>
      <c r="N21" s="4">
        <f t="shared" si="2"/>
        <v>4.7287121896648125</v>
      </c>
    </row>
    <row r="22" spans="1:14" ht="12.75">
      <c r="A22" s="32" t="s">
        <v>22</v>
      </c>
      <c r="B22" s="32"/>
      <c r="D22" s="33">
        <f>'[2]Sheet1'!B68/1000</f>
        <v>61657.838</v>
      </c>
      <c r="F22" s="29"/>
      <c r="G22" s="34">
        <f>'[2]Sheet1'!B22/1000</f>
        <v>9710.868</v>
      </c>
      <c r="H22" s="4">
        <f t="shared" si="0"/>
        <v>15.749608346630643</v>
      </c>
      <c r="I22" s="29"/>
      <c r="J22" s="34">
        <f>'[2]Sheet1'!B45/1000</f>
        <v>12743.98</v>
      </c>
      <c r="K22" s="4">
        <f t="shared" si="1"/>
        <v>20.6688726257317</v>
      </c>
      <c r="M22" s="34">
        <f t="shared" si="3"/>
        <v>3033.111999999999</v>
      </c>
      <c r="N22" s="4">
        <f t="shared" si="2"/>
        <v>31.234200691431486</v>
      </c>
    </row>
    <row r="23" spans="1:14" ht="12.75">
      <c r="A23" s="36"/>
      <c r="B23" s="36"/>
      <c r="C23" s="36"/>
      <c r="D23" s="36"/>
      <c r="E23" s="36"/>
      <c r="F23" s="36"/>
      <c r="G23" s="36"/>
      <c r="H23" s="37"/>
      <c r="I23" s="36"/>
      <c r="J23" s="36"/>
      <c r="K23" s="37"/>
      <c r="L23" s="36"/>
      <c r="M23" s="36"/>
      <c r="N23" s="36"/>
    </row>
    <row r="24" spans="1:2" ht="12.75">
      <c r="A24" s="38" t="s">
        <v>23</v>
      </c>
      <c r="B24" s="39"/>
    </row>
    <row r="25" spans="1:14" ht="12.75" customHeight="1">
      <c r="A25" s="40" t="s">
        <v>24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s="41" customFormat="1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2.75" customHeight="1">
      <c r="A27" s="42" t="s">
        <v>25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2.75" customHeight="1">
      <c r="A28" s="43" t="s">
        <v>26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ht="12.75">
      <c r="A29" s="3" t="s">
        <v>27</v>
      </c>
    </row>
    <row r="30" ht="12.75">
      <c r="A30" s="3"/>
    </row>
    <row r="31" ht="12.75" customHeight="1"/>
  </sheetData>
  <mergeCells count="13">
    <mergeCell ref="G7:N7"/>
    <mergeCell ref="D8:E9"/>
    <mergeCell ref="D7:E7"/>
    <mergeCell ref="A28:N28"/>
    <mergeCell ref="A3:N3"/>
    <mergeCell ref="A4:N4"/>
    <mergeCell ref="A5:N5"/>
    <mergeCell ref="A27:N27"/>
    <mergeCell ref="J8:L8"/>
    <mergeCell ref="G8:I8"/>
    <mergeCell ref="A7:B9"/>
    <mergeCell ref="A25:N26"/>
    <mergeCell ref="M8:N8"/>
  </mergeCells>
  <hyperlinks>
    <hyperlink ref="K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Holtzblatt</dc:creator>
  <cp:keywords/>
  <dc:description/>
  <cp:lastModifiedBy>Janet Holtzblatt</cp:lastModifiedBy>
  <cp:lastPrinted>2004-04-27T20:20:26Z</cp:lastPrinted>
  <dcterms:created xsi:type="dcterms:W3CDTF">2004-04-27T20:18:44Z</dcterms:created>
  <dcterms:modified xsi:type="dcterms:W3CDTF">2004-04-27T20:22:07Z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