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7860" activeTab="0"/>
  </bookViews>
  <sheets>
    <sheet name="T06-0214" sheetId="1" r:id="rId1"/>
  </sheets>
  <externalReferences>
    <externalReference r:id="rId4"/>
    <externalReference r:id="rId5"/>
    <externalReference r:id="rId6"/>
  </externalReferences>
  <definedNames>
    <definedName name="database1">#REF!</definedName>
    <definedName name="gtaxrat">#REF!</definedName>
    <definedName name="ntadata">#REF!</definedName>
    <definedName name="ntadata1">#REF!</definedName>
    <definedName name="pa1">#REF!</definedName>
    <definedName name="_xlnm.Print_Area" localSheetId="0">'T06-0214'!$A$1:$M$93</definedName>
    <definedName name="Print_Area_MI">#REF!</definedName>
    <definedName name="Print_Titles_MI">#REF!</definedName>
    <definedName name="pt1">#REF!</definedName>
  </definedNames>
  <calcPr fullCalcOnLoad="1"/>
</workbook>
</file>

<file path=xl/sharedStrings.xml><?xml version="1.0" encoding="utf-8"?>
<sst xmlns="http://schemas.openxmlformats.org/spreadsheetml/2006/main" count="75" uniqueCount="36">
  <si>
    <t>http://www.taxpolicycenter.org</t>
  </si>
  <si>
    <t>Current Law and Estate Tax Proposals:  Effect on Returns and Tax Liability, 2007-16</t>
  </si>
  <si>
    <t>Calendar Year</t>
  </si>
  <si>
    <t>2007-16</t>
  </si>
  <si>
    <t>Total</t>
  </si>
  <si>
    <t>Current Law</t>
  </si>
  <si>
    <t>Number of Returns (thousands)</t>
  </si>
  <si>
    <t>Number of Taxable Returns (thousands)</t>
  </si>
  <si>
    <t>Estate Tax Liability ($billions)</t>
  </si>
  <si>
    <t>Permanent 2009 Law ($3.5m/45%)</t>
  </si>
  <si>
    <t xml:space="preserve">   % of baseline</t>
  </si>
  <si>
    <t>Baucus Proposal ($3.5m/15-25-35%)</t>
  </si>
  <si>
    <t xml:space="preserve">Addendum:  </t>
  </si>
  <si>
    <t>Number of deaths (thousands)</t>
  </si>
  <si>
    <t>Taxable estates as percentage of deaths</t>
  </si>
  <si>
    <t>Source: Urban-Brookings Tax Policy Center Microsimulation Model (version 0305-3A)</t>
  </si>
  <si>
    <t>Notes</t>
  </si>
  <si>
    <t>1.  Calendar years:  Change in estate tax liability is a static estimate that does not include behavioral response, or the effects of the gift tax or income tax.</t>
  </si>
  <si>
    <t>2.  2009 law assumes:  $3.5 million effective exemption; statutory rate of 45 percent; replace the state death tax credit with a deduction for state estate taxes paid; and repeal the 5-percent surtax. Effective for decedents dying on or after 01/01/07.</t>
  </si>
  <si>
    <t>3.  Baucus proposal (reported) assumes:  $3.5 million effective exemption; statutory rate of 15 percent on taxable estate up to $5 million, 25 percent on taxable estate between $5 million and $10 million, 35 percent on taxable estate greater than $10 million; replace the state death tax credit with a deduction for state estate taxes paid; and repeal the 5-percent surtax. Effective for decedents dying on or after 01/01/07.</t>
  </si>
  <si>
    <t>4.  Kyl proposal assumes:   $5 million effective exemption; statutory rate of 15 percent; replace the state death tax credit with a deduction for state estate taxes paid; and repeal the 5-percent surtax. Effective for decedents dying on or after 01/01/07.</t>
  </si>
  <si>
    <t>5. Kyl alternative proposal assumes:  $5 million effective exemption; statutory rate of 15 percent from $5 million to $30 million, 30 percent above $30 million; replace the state death tax credit with a deduction for state estate taxes paid; and repeal the 5-percent surtax.. Effective for decedents dying on or after 01/01/07.</t>
  </si>
  <si>
    <t>deaths in 2002</t>
  </si>
  <si>
    <t>rate of growth</t>
  </si>
  <si>
    <t>Table T06-0214</t>
  </si>
  <si>
    <t>Snowe Proposal ($7m/15-25-28%)</t>
  </si>
  <si>
    <t>H.R. 5638, The Permanent Estate Tax Relief Act of 2006 with 15% Capital Gains Rate ($5m/15-30%)</t>
  </si>
  <si>
    <t>Landrieu Proposal ($5m/35%)</t>
  </si>
  <si>
    <t>Kyl Alternative ($5m/15-30%)</t>
  </si>
  <si>
    <t>Kyl Proposal ($5m/15%)</t>
  </si>
  <si>
    <t>H.R. 5638, The Permanent Estate Tax Relief Act of 2006 with 20% Capital Gains Rate ($5m/20-40%)</t>
  </si>
  <si>
    <t>6. Snowe proposal assumes:  $7 million effective exemption; statutory rate of 15 percent from $7 million to $10 million, 25 percent between $10 million and $15 million, and 28 percent above $15 million; replace the state death tax credit with a deduction for state estate taxes paid; and repeal the 5-percent surtax. Effective for decedents dying on or after 01/01/07.</t>
  </si>
  <si>
    <t>7. H.R. 5638 With Rates of 15/30 Percent assumes: capital gains rate of 15 percent made permanent;  $5 million effective exemption;  statutory rate equal to the capital gains rate on taxable estate between $5 million and $25 million and twice the capital gains rate on taxable estate greater than $25 million; repeal the deduction for state estate taxes, all effective for decedents dying on or after 01/01/10.  Make permanent the repeal of the state death tax credit and the 5-percent surtax, effective for decedents dying on or after 01/01/11.</t>
  </si>
  <si>
    <t>9. Landrieu Proposal assumes: $5 million effective exemption, indexed for inflation after 2010, reduced (but not below zero) by 5 percent of amount by which taxable estate exceeds $100 million; allow additional $2.5 million deduction for qualified family-owned business interests (QFOBI); impose single statutory estate tax rate of 35 percent; all effective for decedents dying on or after 01/01/10.  Make permanent the repeal of the state death tax credit and make the deduction for state estate taxes paid permanent; make permanent the repeal of the 5-percent surtax.</t>
  </si>
  <si>
    <t>8. H.R. 5638 With Rates of 20/40 Percent assumes: capital gains rate returns to 20 percent;  $5 million effective exemption;  statutory rate equal to the capital gains rate on taxable estate between $5 million and $25 million and twice the capital gains rate on taxable estate greater than $25 million; repeal the deduction for state estate taxes, all effective for decedents dying on or after 01/01/10.  Make permanent the repeal of the state death tax credit and the 5-percent surtax, effective for decedents dying on or after 01/01/11.</t>
  </si>
  <si>
    <t xml:space="preserve">Preliminary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</si>
</sst>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\ \ \ \ \ \ \ \ "/>
    <numFmt numFmtId="166" formatCode="0.0"/>
    <numFmt numFmtId="167" formatCode="#,##0.00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&quot;$&quot;#,##0"/>
    <numFmt numFmtId="173" formatCode="0.0000"/>
    <numFmt numFmtId="174" formatCode="0.0000000"/>
    <numFmt numFmtId="175" formatCode="0.000000"/>
    <numFmt numFmtId="176" formatCode="0.00000"/>
    <numFmt numFmtId="177" formatCode="_(* #,##0.0_);_(* \(#,##0.0\);_(* &quot;-&quot;??_);_(@_)"/>
    <numFmt numFmtId="178" formatCode="_(* #,##0_);_(* \(#,##0\);_(* &quot;-&quot;??_);_(@_)"/>
    <numFmt numFmtId="179" formatCode="&quot;$&quot;#,##0.0_);[Red]\(&quot;$&quot;#,##0.0\)"/>
    <numFmt numFmtId="180" formatCode="0.0%"/>
    <numFmt numFmtId="181" formatCode="[$€-2]\ #,##0.00_);[Red]\([$€-2]\ #,##0.00\)"/>
    <numFmt numFmtId="182" formatCode="_(* #,##0.0_);_(* \(#,##0.0\);_(* &quot;-&quot;?_);_(@_)"/>
  </numFmts>
  <fonts count="8">
    <font>
      <sz val="10"/>
      <name val="Times New Roman"/>
      <family val="1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b/>
      <sz val="12"/>
      <name val="Times New Roman"/>
      <family val="1"/>
    </font>
    <font>
      <sz val="7.5"/>
      <color indexed="12"/>
      <name val="Palatino-Roma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5" fontId="4" fillId="0" borderId="0" xfId="21" applyNumberFormat="1" applyFont="1" applyAlignment="1" quotePrefix="1">
      <alignment horizontal="left"/>
      <protection/>
    </xf>
    <xf numFmtId="0" fontId="4" fillId="0" borderId="0" xfId="0" applyFont="1" applyAlignment="1">
      <alignment/>
    </xf>
    <xf numFmtId="0" fontId="5" fillId="0" borderId="0" xfId="20" applyFont="1" applyAlignment="1">
      <alignment horizontal="right"/>
    </xf>
    <xf numFmtId="0" fontId="0" fillId="0" borderId="1" xfId="0" applyBorder="1" applyAlignment="1">
      <alignment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indent="1"/>
    </xf>
    <xf numFmtId="166" fontId="0" fillId="0" borderId="0" xfId="0" applyNumberFormat="1" applyFont="1" applyAlignment="1">
      <alignment/>
    </xf>
    <xf numFmtId="0" fontId="4" fillId="0" borderId="0" xfId="0" applyFont="1" applyBorder="1" applyAlignment="1">
      <alignment horizontal="left" indent="1"/>
    </xf>
    <xf numFmtId="166" fontId="0" fillId="0" borderId="0" xfId="0" applyNumberFormat="1" applyFont="1" applyBorder="1" applyAlignment="1">
      <alignment/>
    </xf>
    <xf numFmtId="166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left"/>
    </xf>
    <xf numFmtId="177" fontId="0" fillId="0" borderId="0" xfId="15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0" fillId="0" borderId="0" xfId="0" applyFill="1" applyBorder="1" applyAlignment="1">
      <alignment horizontal="left" wrapText="1"/>
    </xf>
    <xf numFmtId="0" fontId="4" fillId="0" borderId="4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cc and Freeze Op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GTRRA%20Options\Excel%20Files\Tables%20for%20Paper\individual%20curr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TKravitz\Local%20Settings\Temporary%20Internet%20Files\OLK39\T06-002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TKravitz\Local%20Settings\Temporary%20Internet%20Files\OLK39\07-16_CL_Snowe%20Compromise%20liability%20with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x rate schedul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6-002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venue"/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showGridLines="0" tabSelected="1" workbookViewId="0" topLeftCell="A1">
      <selection activeCell="A2" sqref="A2:L2"/>
    </sheetView>
  </sheetViews>
  <sheetFormatPr defaultColWidth="9.33203125" defaultRowHeight="12.75"/>
  <cols>
    <col min="1" max="1" width="38.83203125" style="0" customWidth="1"/>
    <col min="2" max="2" width="9.5" style="0" bestFit="1" customWidth="1"/>
    <col min="3" max="7" width="9.16015625" style="0" bestFit="1" customWidth="1"/>
    <col min="8" max="8" width="10.5" style="0" customWidth="1"/>
    <col min="9" max="9" width="9.16015625" style="0" bestFit="1" customWidth="1"/>
    <col min="10" max="10" width="9.5" style="0" customWidth="1"/>
    <col min="11" max="11" width="9.16015625" style="0" bestFit="1" customWidth="1"/>
  </cols>
  <sheetData>
    <row r="1" spans="1:12" ht="12.75">
      <c r="A1" s="1">
        <v>38925</v>
      </c>
      <c r="B1" s="2" t="s">
        <v>35</v>
      </c>
      <c r="L1" s="3" t="s">
        <v>0</v>
      </c>
    </row>
    <row r="2" spans="1:12" ht="15.75">
      <c r="A2" s="23" t="s">
        <v>24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5.75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13.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ht="13.5" thickTop="1">
      <c r="B5" s="25" t="s">
        <v>2</v>
      </c>
      <c r="C5" s="25"/>
      <c r="D5" s="25"/>
      <c r="E5" s="25"/>
      <c r="F5" s="25"/>
      <c r="G5" s="25"/>
      <c r="H5" s="25"/>
      <c r="I5" s="25"/>
      <c r="J5" s="25"/>
      <c r="K5" s="25"/>
      <c r="L5" s="5" t="s">
        <v>3</v>
      </c>
    </row>
    <row r="6" spans="2:12" ht="12.75">
      <c r="B6" s="6">
        <v>2007</v>
      </c>
      <c r="C6" s="6">
        <v>2008</v>
      </c>
      <c r="D6" s="6">
        <v>2009</v>
      </c>
      <c r="E6" s="6">
        <v>2010</v>
      </c>
      <c r="F6" s="6">
        <v>2011</v>
      </c>
      <c r="G6" s="6">
        <v>2012</v>
      </c>
      <c r="H6" s="6">
        <v>2013</v>
      </c>
      <c r="I6" s="6">
        <v>2014</v>
      </c>
      <c r="J6" s="6">
        <v>2015</v>
      </c>
      <c r="K6" s="6">
        <v>2016</v>
      </c>
      <c r="L6" s="7" t="s">
        <v>4</v>
      </c>
    </row>
    <row r="7" spans="4:11" ht="12.75">
      <c r="D7" s="8"/>
      <c r="E7" s="8"/>
      <c r="F7" s="8"/>
      <c r="G7" s="8"/>
      <c r="H7" s="8"/>
      <c r="I7" s="8"/>
      <c r="J7" s="8"/>
      <c r="K7" s="8"/>
    </row>
    <row r="8" spans="1:11" ht="12.75" customHeight="1">
      <c r="A8" s="2" t="s">
        <v>5</v>
      </c>
      <c r="D8" s="8"/>
      <c r="E8" s="8"/>
      <c r="F8" s="8"/>
      <c r="G8" s="8"/>
      <c r="H8" s="8"/>
      <c r="I8" s="8"/>
      <c r="J8" s="8"/>
      <c r="K8" s="8"/>
    </row>
    <row r="9" spans="1:11" ht="12.75">
      <c r="A9" s="9" t="s">
        <v>6</v>
      </c>
      <c r="B9" s="10">
        <v>33.1</v>
      </c>
      <c r="C9" s="10">
        <v>37.1</v>
      </c>
      <c r="D9" s="10">
        <v>17.5</v>
      </c>
      <c r="E9" s="10">
        <v>0</v>
      </c>
      <c r="F9" s="10">
        <v>120.5</v>
      </c>
      <c r="G9" s="10">
        <v>129.4</v>
      </c>
      <c r="H9" s="10">
        <v>135.7</v>
      </c>
      <c r="I9" s="10">
        <v>144.4</v>
      </c>
      <c r="J9" s="10">
        <v>151.8</v>
      </c>
      <c r="K9" s="10">
        <v>159.8</v>
      </c>
    </row>
    <row r="10" spans="1:11" ht="12.75">
      <c r="A10" s="9" t="s">
        <v>7</v>
      </c>
      <c r="B10" s="10">
        <v>13.9</v>
      </c>
      <c r="C10" s="10">
        <v>15.9</v>
      </c>
      <c r="D10" s="10">
        <v>7.2</v>
      </c>
      <c r="E10" s="10">
        <v>0</v>
      </c>
      <c r="F10" s="10">
        <v>50.5</v>
      </c>
      <c r="G10" s="10">
        <v>54.8</v>
      </c>
      <c r="H10" s="10">
        <v>57.4</v>
      </c>
      <c r="I10" s="10">
        <v>60.4</v>
      </c>
      <c r="J10" s="10">
        <v>62.9</v>
      </c>
      <c r="K10" s="10">
        <v>67.7</v>
      </c>
    </row>
    <row r="11" spans="1:12" ht="12.75">
      <c r="A11" s="11" t="s">
        <v>8</v>
      </c>
      <c r="B11" s="12">
        <v>19.375</v>
      </c>
      <c r="C11" s="12">
        <v>20.759</v>
      </c>
      <c r="D11" s="12">
        <v>16.262</v>
      </c>
      <c r="E11" s="12">
        <v>0</v>
      </c>
      <c r="F11" s="12">
        <v>40.413</v>
      </c>
      <c r="G11" s="12">
        <v>44.3</v>
      </c>
      <c r="H11" s="12">
        <v>47.271</v>
      </c>
      <c r="I11" s="12">
        <v>50.944</v>
      </c>
      <c r="J11" s="12">
        <v>55.319</v>
      </c>
      <c r="K11" s="12">
        <v>60.112</v>
      </c>
      <c r="L11" s="13">
        <v>354.755</v>
      </c>
    </row>
    <row r="12" spans="1:11" ht="12.75">
      <c r="A12" s="14"/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ht="12.75">
      <c r="A13" s="2" t="s">
        <v>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2.75">
      <c r="A14" s="9" t="s">
        <v>6</v>
      </c>
      <c r="B14" s="12">
        <v>14.8</v>
      </c>
      <c r="C14" s="12">
        <v>16</v>
      </c>
      <c r="D14" s="12">
        <v>17.5</v>
      </c>
      <c r="E14" s="12">
        <v>18.3</v>
      </c>
      <c r="F14" s="12">
        <v>20.3</v>
      </c>
      <c r="G14" s="12">
        <v>22.7</v>
      </c>
      <c r="H14" s="12">
        <v>24.6</v>
      </c>
      <c r="I14" s="12">
        <v>27.1</v>
      </c>
      <c r="J14" s="12">
        <v>29.7</v>
      </c>
      <c r="K14" s="12">
        <v>32.8</v>
      </c>
    </row>
    <row r="15" spans="1:11" ht="12.75">
      <c r="A15" s="9" t="s">
        <v>7</v>
      </c>
      <c r="B15" s="12">
        <v>5.5</v>
      </c>
      <c r="C15" s="12">
        <v>6</v>
      </c>
      <c r="D15" s="12">
        <v>7.2</v>
      </c>
      <c r="E15" s="12">
        <v>7.1</v>
      </c>
      <c r="F15" s="12">
        <v>8.2</v>
      </c>
      <c r="G15" s="12">
        <v>9.4</v>
      </c>
      <c r="H15" s="12">
        <v>10.2</v>
      </c>
      <c r="I15" s="12">
        <v>11</v>
      </c>
      <c r="J15" s="12">
        <v>12.2</v>
      </c>
      <c r="K15" s="12">
        <v>14.1</v>
      </c>
    </row>
    <row r="16" spans="1:11" ht="12.75">
      <c r="A16" s="9" t="s">
        <v>10</v>
      </c>
      <c r="B16" s="12">
        <f>B15/B$10*100</f>
        <v>39.568345323741006</v>
      </c>
      <c r="C16" s="12">
        <f aca="true" t="shared" si="0" ref="C16:K16">C15/C$10*100</f>
        <v>37.73584905660377</v>
      </c>
      <c r="D16" s="12">
        <f t="shared" si="0"/>
        <v>100</v>
      </c>
      <c r="E16" s="12"/>
      <c r="F16" s="12">
        <f t="shared" si="0"/>
        <v>16.237623762376234</v>
      </c>
      <c r="G16" s="12">
        <f t="shared" si="0"/>
        <v>17.153284671532848</v>
      </c>
      <c r="H16" s="12">
        <f t="shared" si="0"/>
        <v>17.770034843205572</v>
      </c>
      <c r="I16" s="12">
        <f t="shared" si="0"/>
        <v>18.211920529801326</v>
      </c>
      <c r="J16" s="12">
        <f t="shared" si="0"/>
        <v>19.395866454689983</v>
      </c>
      <c r="K16" s="12">
        <f t="shared" si="0"/>
        <v>20.82717872968981</v>
      </c>
    </row>
    <row r="17" spans="1:12" ht="12.75">
      <c r="A17" s="11" t="s">
        <v>8</v>
      </c>
      <c r="B17" s="12">
        <v>13.533</v>
      </c>
      <c r="C17" s="12">
        <v>14.139</v>
      </c>
      <c r="D17" s="12">
        <v>16.262</v>
      </c>
      <c r="E17" s="12">
        <v>16.475</v>
      </c>
      <c r="F17" s="12">
        <v>17.958</v>
      </c>
      <c r="G17" s="12">
        <v>19.499</v>
      </c>
      <c r="H17" s="12">
        <v>20.918</v>
      </c>
      <c r="I17" s="12">
        <v>22.486</v>
      </c>
      <c r="J17" s="12">
        <v>24.699</v>
      </c>
      <c r="K17" s="12">
        <v>26.77</v>
      </c>
      <c r="L17" s="13">
        <v>192.739</v>
      </c>
    </row>
    <row r="18" spans="1:12" ht="12.75">
      <c r="A18" s="9" t="s">
        <v>10</v>
      </c>
      <c r="B18" s="12">
        <f>B17/B$11*100</f>
        <v>69.84774193548387</v>
      </c>
      <c r="C18" s="12">
        <f aca="true" t="shared" si="1" ref="C18:L18">C17/C$11*100</f>
        <v>68.11021725516643</v>
      </c>
      <c r="D18" s="12">
        <f t="shared" si="1"/>
        <v>100</v>
      </c>
      <c r="E18" s="12"/>
      <c r="F18" s="12">
        <f t="shared" si="1"/>
        <v>44.436196273476355</v>
      </c>
      <c r="G18" s="12">
        <f t="shared" si="1"/>
        <v>44.01580135440181</v>
      </c>
      <c r="H18" s="12">
        <f t="shared" si="1"/>
        <v>44.25123225656321</v>
      </c>
      <c r="I18" s="12">
        <f t="shared" si="1"/>
        <v>44.138662060301506</v>
      </c>
      <c r="J18" s="12">
        <f t="shared" si="1"/>
        <v>44.64831251468754</v>
      </c>
      <c r="K18" s="12">
        <f t="shared" si="1"/>
        <v>44.533537396859195</v>
      </c>
      <c r="L18" s="12">
        <f t="shared" si="1"/>
        <v>54.33017152682837</v>
      </c>
    </row>
    <row r="19" spans="1:11" ht="12.75">
      <c r="A19" s="14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12.75">
      <c r="A20" s="2" t="s">
        <v>11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2.75">
      <c r="A21" s="9" t="s">
        <v>6</v>
      </c>
      <c r="B21" s="12">
        <v>14.8</v>
      </c>
      <c r="C21" s="12">
        <v>16</v>
      </c>
      <c r="D21" s="12">
        <v>17.5</v>
      </c>
      <c r="E21" s="12">
        <v>18.3</v>
      </c>
      <c r="F21" s="12">
        <v>20.3</v>
      </c>
      <c r="G21" s="12">
        <v>22.7</v>
      </c>
      <c r="H21" s="12">
        <v>24.6</v>
      </c>
      <c r="I21" s="12">
        <v>27.1</v>
      </c>
      <c r="J21" s="12">
        <v>29.7</v>
      </c>
      <c r="K21" s="12">
        <v>32.8</v>
      </c>
    </row>
    <row r="22" spans="1:11" ht="12.75">
      <c r="A22" s="9" t="s">
        <v>7</v>
      </c>
      <c r="B22" s="12">
        <v>5.3</v>
      </c>
      <c r="C22" s="12">
        <v>5.8</v>
      </c>
      <c r="D22" s="12">
        <v>7.1</v>
      </c>
      <c r="E22" s="12">
        <v>6.9</v>
      </c>
      <c r="F22" s="12">
        <v>8</v>
      </c>
      <c r="G22" s="12">
        <v>9.2</v>
      </c>
      <c r="H22" s="12">
        <v>9.9</v>
      </c>
      <c r="I22" s="12">
        <v>10.6</v>
      </c>
      <c r="J22" s="12">
        <v>11.9</v>
      </c>
      <c r="K22" s="12">
        <v>13.7</v>
      </c>
    </row>
    <row r="23" spans="1:11" ht="12.75">
      <c r="A23" s="9" t="s">
        <v>10</v>
      </c>
      <c r="B23" s="12">
        <f>B22/B$10*100</f>
        <v>38.12949640287769</v>
      </c>
      <c r="C23" s="12">
        <f aca="true" t="shared" si="2" ref="C23:K23">C22/C$10*100</f>
        <v>36.477987421383645</v>
      </c>
      <c r="D23" s="12">
        <f t="shared" si="2"/>
        <v>98.6111111111111</v>
      </c>
      <c r="E23" s="12"/>
      <c r="F23" s="12">
        <f t="shared" si="2"/>
        <v>15.841584158415841</v>
      </c>
      <c r="G23" s="12">
        <f t="shared" si="2"/>
        <v>16.78832116788321</v>
      </c>
      <c r="H23" s="12">
        <f t="shared" si="2"/>
        <v>17.247386759581882</v>
      </c>
      <c r="I23" s="12">
        <f t="shared" si="2"/>
        <v>17.549668874172188</v>
      </c>
      <c r="J23" s="12">
        <f t="shared" si="2"/>
        <v>18.91891891891892</v>
      </c>
      <c r="K23" s="12">
        <f t="shared" si="2"/>
        <v>20.236336779911372</v>
      </c>
    </row>
    <row r="24" spans="1:12" ht="12.75">
      <c r="A24" s="11" t="s">
        <v>8</v>
      </c>
      <c r="B24" s="12">
        <v>8.198</v>
      </c>
      <c r="C24" s="12">
        <v>8.525</v>
      </c>
      <c r="D24" s="12">
        <v>9.875</v>
      </c>
      <c r="E24" s="12">
        <v>9.938</v>
      </c>
      <c r="F24" s="12">
        <v>10.766</v>
      </c>
      <c r="G24" s="12">
        <v>11.639</v>
      </c>
      <c r="H24" s="12">
        <v>12.465</v>
      </c>
      <c r="I24" s="12">
        <v>13.359</v>
      </c>
      <c r="J24" s="12">
        <v>14.502</v>
      </c>
      <c r="K24" s="12">
        <v>15.465</v>
      </c>
      <c r="L24" s="13">
        <v>114.732</v>
      </c>
    </row>
    <row r="25" spans="1:12" ht="12.75">
      <c r="A25" s="9" t="s">
        <v>10</v>
      </c>
      <c r="B25" s="12">
        <f>B24/B$11*100</f>
        <v>42.31225806451613</v>
      </c>
      <c r="C25" s="12">
        <f aca="true" t="shared" si="3" ref="C25:L25">C24/C$11*100</f>
        <v>41.06652536249338</v>
      </c>
      <c r="D25" s="12">
        <f t="shared" si="3"/>
        <v>60.72438814413971</v>
      </c>
      <c r="E25" s="12"/>
      <c r="F25" s="12">
        <f t="shared" si="3"/>
        <v>26.639942592730065</v>
      </c>
      <c r="G25" s="12">
        <f t="shared" si="3"/>
        <v>26.27313769751693</v>
      </c>
      <c r="H25" s="12">
        <f t="shared" si="3"/>
        <v>26.369232721964842</v>
      </c>
      <c r="I25" s="12">
        <f t="shared" si="3"/>
        <v>26.2229114321608</v>
      </c>
      <c r="J25" s="12">
        <f t="shared" si="3"/>
        <v>26.215224425604223</v>
      </c>
      <c r="K25" s="12">
        <f t="shared" si="3"/>
        <v>25.726976310886347</v>
      </c>
      <c r="L25" s="12">
        <f t="shared" si="3"/>
        <v>32.341193217854574</v>
      </c>
    </row>
    <row r="26" spans="1:11" ht="12.75">
      <c r="A26" s="14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12.75">
      <c r="A27" s="2" t="s">
        <v>29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12.75">
      <c r="A28" s="9" t="s">
        <v>6</v>
      </c>
      <c r="B28" s="12">
        <v>8.5</v>
      </c>
      <c r="C28" s="12">
        <v>9.2</v>
      </c>
      <c r="D28" s="12">
        <v>10.6</v>
      </c>
      <c r="E28" s="12">
        <v>11</v>
      </c>
      <c r="F28" s="12">
        <v>11.7</v>
      </c>
      <c r="G28" s="12">
        <v>13.1</v>
      </c>
      <c r="H28" s="12">
        <v>14.1</v>
      </c>
      <c r="I28" s="12">
        <v>15.3</v>
      </c>
      <c r="J28" s="12">
        <v>16.4</v>
      </c>
      <c r="K28" s="12">
        <v>18.3</v>
      </c>
    </row>
    <row r="29" spans="1:11" ht="12.75">
      <c r="A29" s="9" t="s">
        <v>7</v>
      </c>
      <c r="B29" s="12">
        <v>2.8</v>
      </c>
      <c r="C29" s="12">
        <v>3</v>
      </c>
      <c r="D29" s="12">
        <v>3.4</v>
      </c>
      <c r="E29" s="12">
        <v>3.6</v>
      </c>
      <c r="F29" s="12">
        <v>3.9</v>
      </c>
      <c r="G29" s="12">
        <v>4.2</v>
      </c>
      <c r="H29" s="12">
        <v>4.4</v>
      </c>
      <c r="I29" s="12">
        <v>4.7</v>
      </c>
      <c r="J29" s="12">
        <v>6</v>
      </c>
      <c r="K29" s="12">
        <v>6.6</v>
      </c>
    </row>
    <row r="30" spans="1:11" ht="12.75">
      <c r="A30" s="9" t="s">
        <v>10</v>
      </c>
      <c r="B30" s="12">
        <f>B29/B$10*100</f>
        <v>20.143884892086326</v>
      </c>
      <c r="C30" s="12">
        <f aca="true" t="shared" si="4" ref="C30:K30">C29/C$10*100</f>
        <v>18.867924528301884</v>
      </c>
      <c r="D30" s="12">
        <f t="shared" si="4"/>
        <v>47.22222222222222</v>
      </c>
      <c r="E30" s="12"/>
      <c r="F30" s="12">
        <f t="shared" si="4"/>
        <v>7.7227722772277225</v>
      </c>
      <c r="G30" s="12">
        <f t="shared" si="4"/>
        <v>7.664233576642336</v>
      </c>
      <c r="H30" s="12">
        <f t="shared" si="4"/>
        <v>7.665505226480837</v>
      </c>
      <c r="I30" s="12">
        <f t="shared" si="4"/>
        <v>7.781456953642385</v>
      </c>
      <c r="J30" s="12">
        <f t="shared" si="4"/>
        <v>9.538950715421304</v>
      </c>
      <c r="K30" s="12">
        <f t="shared" si="4"/>
        <v>9.748892171344165</v>
      </c>
    </row>
    <row r="31" spans="1:12" ht="12.75">
      <c r="A31" s="11" t="s">
        <v>8</v>
      </c>
      <c r="B31" s="12">
        <v>3.199</v>
      </c>
      <c r="C31" s="12">
        <v>3.317</v>
      </c>
      <c r="D31" s="12">
        <v>3.816</v>
      </c>
      <c r="E31" s="12">
        <v>3.851</v>
      </c>
      <c r="F31" s="12">
        <v>4.135</v>
      </c>
      <c r="G31" s="12">
        <v>4.444</v>
      </c>
      <c r="H31" s="12">
        <v>4.738</v>
      </c>
      <c r="I31" s="12">
        <v>5.056</v>
      </c>
      <c r="J31" s="12">
        <v>5.436</v>
      </c>
      <c r="K31" s="12">
        <v>5.796</v>
      </c>
      <c r="L31" s="13">
        <v>43.788</v>
      </c>
    </row>
    <row r="32" spans="1:12" ht="12.75">
      <c r="A32" s="9" t="s">
        <v>10</v>
      </c>
      <c r="B32" s="12">
        <f>B31/B$11*100</f>
        <v>16.510967741935485</v>
      </c>
      <c r="C32" s="12">
        <f aca="true" t="shared" si="5" ref="C32:L32">C31/C$11*100</f>
        <v>15.978611686497423</v>
      </c>
      <c r="D32" s="12">
        <f t="shared" si="5"/>
        <v>23.465748370434138</v>
      </c>
      <c r="E32" s="12"/>
      <c r="F32" s="12">
        <f t="shared" si="5"/>
        <v>10.231856085912948</v>
      </c>
      <c r="G32" s="12">
        <f t="shared" si="5"/>
        <v>10.031602708803613</v>
      </c>
      <c r="H32" s="12">
        <f t="shared" si="5"/>
        <v>10.023058534831081</v>
      </c>
      <c r="I32" s="12">
        <f t="shared" si="5"/>
        <v>9.924623115577889</v>
      </c>
      <c r="J32" s="12">
        <f t="shared" si="5"/>
        <v>9.826641840958802</v>
      </c>
      <c r="K32" s="12">
        <f t="shared" si="5"/>
        <v>9.642001597018899</v>
      </c>
      <c r="L32" s="12">
        <f t="shared" si="5"/>
        <v>12.343166410621414</v>
      </c>
    </row>
    <row r="33" spans="1:12" ht="12.75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1" ht="12.75">
      <c r="A34" s="2" t="s">
        <v>28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ht="12.75">
      <c r="A35" s="9" t="s">
        <v>6</v>
      </c>
      <c r="B35" s="12">
        <v>8.5</v>
      </c>
      <c r="C35" s="12">
        <v>9.2</v>
      </c>
      <c r="D35" s="12">
        <v>10.6</v>
      </c>
      <c r="E35" s="12">
        <v>11</v>
      </c>
      <c r="F35" s="12">
        <v>11.7</v>
      </c>
      <c r="G35" s="12">
        <v>13.1</v>
      </c>
      <c r="H35" s="12">
        <v>14.1</v>
      </c>
      <c r="I35" s="12">
        <v>15.3</v>
      </c>
      <c r="J35" s="12">
        <v>16.4</v>
      </c>
      <c r="K35" s="12">
        <v>18.3</v>
      </c>
    </row>
    <row r="36" spans="1:11" ht="12.75">
      <c r="A36" s="9" t="s">
        <v>7</v>
      </c>
      <c r="B36" s="12">
        <v>2.8</v>
      </c>
      <c r="C36" s="12">
        <v>3</v>
      </c>
      <c r="D36" s="12">
        <v>3.4</v>
      </c>
      <c r="E36" s="12">
        <v>3.6</v>
      </c>
      <c r="F36" s="12">
        <v>3.9</v>
      </c>
      <c r="G36" s="12">
        <v>4.2</v>
      </c>
      <c r="H36" s="12">
        <v>4.4</v>
      </c>
      <c r="I36" s="12">
        <v>4.7</v>
      </c>
      <c r="J36" s="12">
        <v>6</v>
      </c>
      <c r="K36" s="12">
        <v>6.6</v>
      </c>
    </row>
    <row r="37" spans="1:11" ht="12.75">
      <c r="A37" s="9" t="s">
        <v>10</v>
      </c>
      <c r="B37" s="12">
        <f>B36/B$10*100</f>
        <v>20.143884892086326</v>
      </c>
      <c r="C37" s="12">
        <f>C36/C$10*100</f>
        <v>18.867924528301884</v>
      </c>
      <c r="D37" s="12">
        <f>D36/D$10*100</f>
        <v>47.22222222222222</v>
      </c>
      <c r="E37" s="12"/>
      <c r="F37" s="12">
        <f aca="true" t="shared" si="6" ref="F37:K37">F36/F$10*100</f>
        <v>7.7227722772277225</v>
      </c>
      <c r="G37" s="12">
        <f t="shared" si="6"/>
        <v>7.664233576642336</v>
      </c>
      <c r="H37" s="12">
        <f t="shared" si="6"/>
        <v>7.665505226480837</v>
      </c>
      <c r="I37" s="12">
        <f t="shared" si="6"/>
        <v>7.781456953642385</v>
      </c>
      <c r="J37" s="12">
        <f t="shared" si="6"/>
        <v>9.538950715421304</v>
      </c>
      <c r="K37" s="12">
        <f t="shared" si="6"/>
        <v>9.748892171344165</v>
      </c>
    </row>
    <row r="38" spans="1:12" ht="12.75">
      <c r="A38" s="11" t="s">
        <v>8</v>
      </c>
      <c r="B38" s="12">
        <v>4.467</v>
      </c>
      <c r="C38" s="12">
        <v>4.611</v>
      </c>
      <c r="D38" s="12">
        <v>5.403</v>
      </c>
      <c r="E38" s="12">
        <v>5.383</v>
      </c>
      <c r="F38" s="12">
        <v>5.785</v>
      </c>
      <c r="G38" s="12">
        <v>6.24</v>
      </c>
      <c r="H38" s="12">
        <v>6.667</v>
      </c>
      <c r="I38" s="12">
        <v>7.114</v>
      </c>
      <c r="J38" s="12">
        <v>7.592</v>
      </c>
      <c r="K38" s="12">
        <v>8.054</v>
      </c>
      <c r="L38" s="13">
        <v>61.315999999999995</v>
      </c>
    </row>
    <row r="39" spans="1:12" ht="12.75">
      <c r="A39" s="9" t="s">
        <v>10</v>
      </c>
      <c r="B39" s="12">
        <f>B38/B$11*100</f>
        <v>23.05548387096774</v>
      </c>
      <c r="C39" s="12">
        <f>C38/C$11*100</f>
        <v>22.212052603689962</v>
      </c>
      <c r="D39" s="12">
        <f>D38/D$11*100</f>
        <v>33.22469560939613</v>
      </c>
      <c r="E39" s="12"/>
      <c r="F39" s="12">
        <f aca="true" t="shared" si="7" ref="F39:L39">F38/F$11*100</f>
        <v>14.314700715116423</v>
      </c>
      <c r="G39" s="12">
        <f t="shared" si="7"/>
        <v>14.085778781038377</v>
      </c>
      <c r="H39" s="12">
        <f t="shared" si="7"/>
        <v>14.103784561358973</v>
      </c>
      <c r="I39" s="12">
        <f t="shared" si="7"/>
        <v>13.964353015075377</v>
      </c>
      <c r="J39" s="12">
        <f t="shared" si="7"/>
        <v>13.724036949330246</v>
      </c>
      <c r="K39" s="12">
        <f t="shared" si="7"/>
        <v>13.398323130157042</v>
      </c>
      <c r="L39" s="12">
        <f t="shared" si="7"/>
        <v>17.284041098786485</v>
      </c>
    </row>
    <row r="40" spans="1:12" ht="12.75">
      <c r="A40" s="9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1" ht="12.75">
      <c r="A41" s="2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1" ht="12.75">
      <c r="A42" s="9" t="s">
        <v>6</v>
      </c>
      <c r="B42" s="12">
        <v>5.3</v>
      </c>
      <c r="C42" s="12">
        <v>5.6</v>
      </c>
      <c r="D42" s="12">
        <v>6</v>
      </c>
      <c r="E42" s="12">
        <v>6.4</v>
      </c>
      <c r="F42" s="12">
        <v>7</v>
      </c>
      <c r="G42" s="12">
        <v>7.5</v>
      </c>
      <c r="H42" s="12">
        <v>8.2</v>
      </c>
      <c r="I42" s="12">
        <v>9.1</v>
      </c>
      <c r="J42" s="12">
        <v>10</v>
      </c>
      <c r="K42" s="12">
        <v>10.9</v>
      </c>
    </row>
    <row r="43" spans="1:11" ht="12.75">
      <c r="A43" s="9" t="s">
        <v>7</v>
      </c>
      <c r="B43" s="12">
        <v>1.7</v>
      </c>
      <c r="C43" s="12">
        <v>1.7</v>
      </c>
      <c r="D43" s="12">
        <v>1.9</v>
      </c>
      <c r="E43" s="12">
        <v>2</v>
      </c>
      <c r="F43" s="12">
        <v>2.1</v>
      </c>
      <c r="G43" s="12">
        <v>2.2</v>
      </c>
      <c r="H43" s="12">
        <v>2.5</v>
      </c>
      <c r="I43" s="12">
        <v>2.7</v>
      </c>
      <c r="J43" s="12">
        <v>2.9</v>
      </c>
      <c r="K43" s="12">
        <v>3.1</v>
      </c>
    </row>
    <row r="44" spans="1:11" ht="12.75">
      <c r="A44" s="9" t="s">
        <v>10</v>
      </c>
      <c r="B44" s="12">
        <f>B43/B$10*100</f>
        <v>12.230215827338128</v>
      </c>
      <c r="C44" s="12">
        <f>C43/C$10*100</f>
        <v>10.691823899371068</v>
      </c>
      <c r="D44" s="12">
        <f>D43/D$10*100</f>
        <v>26.38888888888889</v>
      </c>
      <c r="E44" s="12"/>
      <c r="F44" s="12">
        <f>F43/F$10*100</f>
        <v>4.158415841584159</v>
      </c>
      <c r="G44" s="12">
        <f>G43/G$10*100</f>
        <v>4.014598540145986</v>
      </c>
      <c r="H44" s="12">
        <f>H43/H$10*100</f>
        <v>4.355400696864112</v>
      </c>
      <c r="I44" s="12">
        <f>I43/I$10*100</f>
        <v>4.47019867549669</v>
      </c>
      <c r="J44" s="12">
        <f>J43/J$10*100</f>
        <v>4.610492845786964</v>
      </c>
      <c r="K44" s="12">
        <f>K43/K$10*100</f>
        <v>4.579025110782865</v>
      </c>
    </row>
    <row r="45" spans="1:12" ht="12.75">
      <c r="A45" s="11" t="s">
        <v>8</v>
      </c>
      <c r="B45" s="12">
        <v>4.513</v>
      </c>
      <c r="C45" s="12">
        <v>4.659</v>
      </c>
      <c r="D45" s="12">
        <v>5.517</v>
      </c>
      <c r="E45" s="12">
        <v>5.453</v>
      </c>
      <c r="F45" s="12">
        <v>5.862</v>
      </c>
      <c r="G45" s="12">
        <v>6.275</v>
      </c>
      <c r="H45" s="12">
        <v>6.711</v>
      </c>
      <c r="I45" s="12">
        <v>7.16</v>
      </c>
      <c r="J45" s="12">
        <v>7.596</v>
      </c>
      <c r="K45" s="12">
        <v>8.003</v>
      </c>
      <c r="L45" s="13">
        <v>61.748999999999995</v>
      </c>
    </row>
    <row r="46" spans="1:12" ht="12.75">
      <c r="A46" s="9" t="s">
        <v>10</v>
      </c>
      <c r="B46" s="12">
        <f>B45/B$11*100</f>
        <v>23.29290322580645</v>
      </c>
      <c r="C46" s="12">
        <f>C45/C$11*100</f>
        <v>22.443277614528636</v>
      </c>
      <c r="D46" s="12">
        <f>D45/D$11*100</f>
        <v>33.92571639404747</v>
      </c>
      <c r="E46" s="12"/>
      <c r="F46" s="12">
        <f>F45/F$11*100</f>
        <v>14.505233464479254</v>
      </c>
      <c r="G46" s="12">
        <f>G45/G$11*100</f>
        <v>14.164785553047407</v>
      </c>
      <c r="H46" s="12">
        <f>H45/H$11*100</f>
        <v>14.196864885447738</v>
      </c>
      <c r="I46" s="12">
        <f>I45/I$11*100</f>
        <v>14.05464824120603</v>
      </c>
      <c r="J46" s="12">
        <f>J45/J$11*100</f>
        <v>13.731267738028524</v>
      </c>
      <c r="K46" s="12">
        <f>K45/K$11*100</f>
        <v>13.313481501197764</v>
      </c>
      <c r="L46" s="12">
        <f>L45/L$11*100</f>
        <v>17.40609716564953</v>
      </c>
    </row>
    <row r="47" spans="1:11" ht="12.75">
      <c r="A47" s="14"/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ht="12.75">
      <c r="A48" s="2" t="s">
        <v>26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</row>
    <row r="49" spans="1:11" ht="12.75">
      <c r="A49" s="9" t="s">
        <v>6</v>
      </c>
      <c r="B49" s="12">
        <v>33.1</v>
      </c>
      <c r="C49" s="12">
        <v>37.1</v>
      </c>
      <c r="D49" s="12">
        <v>17.5</v>
      </c>
      <c r="E49" s="12">
        <v>11</v>
      </c>
      <c r="F49" s="12">
        <v>11.7</v>
      </c>
      <c r="G49" s="12">
        <v>13.1</v>
      </c>
      <c r="H49" s="12">
        <v>14.1</v>
      </c>
      <c r="I49" s="12">
        <v>15.3</v>
      </c>
      <c r="J49" s="12">
        <v>16.4</v>
      </c>
      <c r="K49" s="12">
        <v>18.3</v>
      </c>
    </row>
    <row r="50" spans="1:11" ht="12.75">
      <c r="A50" s="9" t="s">
        <v>7</v>
      </c>
      <c r="B50" s="12">
        <v>13.9</v>
      </c>
      <c r="C50" s="12">
        <v>15.9</v>
      </c>
      <c r="D50" s="12">
        <v>7.2</v>
      </c>
      <c r="E50" s="12">
        <v>3.9</v>
      </c>
      <c r="F50" s="12">
        <v>4.2</v>
      </c>
      <c r="G50" s="12">
        <v>4.7</v>
      </c>
      <c r="H50" s="12">
        <v>5.1</v>
      </c>
      <c r="I50" s="12">
        <v>6</v>
      </c>
      <c r="J50" s="12">
        <v>6.7</v>
      </c>
      <c r="K50" s="12">
        <v>7</v>
      </c>
    </row>
    <row r="51" spans="1:11" ht="12.75" customHeight="1">
      <c r="A51" s="9" t="s">
        <v>10</v>
      </c>
      <c r="B51" s="12">
        <f>B50/B$10*100</f>
        <v>100</v>
      </c>
      <c r="C51" s="12">
        <f>C50/C$10*100</f>
        <v>100</v>
      </c>
      <c r="D51" s="12">
        <f>D50/D$10*100</f>
        <v>100</v>
      </c>
      <c r="E51" s="12"/>
      <c r="F51" s="12">
        <f>F50/F$10*100</f>
        <v>8.316831683168317</v>
      </c>
      <c r="G51" s="12">
        <f>G50/G$10*100</f>
        <v>8.576642335766424</v>
      </c>
      <c r="H51" s="12">
        <f>H50/H$10*100</f>
        <v>8.885017421602786</v>
      </c>
      <c r="I51" s="12">
        <f>I50/I$10*100</f>
        <v>9.933774834437086</v>
      </c>
      <c r="J51" s="12">
        <f>J50/J$10*100</f>
        <v>10.651828298887123</v>
      </c>
      <c r="K51" s="12">
        <f>K50/K$10*100</f>
        <v>10.3397341211226</v>
      </c>
    </row>
    <row r="52" spans="1:12" ht="12.75">
      <c r="A52" s="11" t="s">
        <v>8</v>
      </c>
      <c r="B52" s="12">
        <v>19.375</v>
      </c>
      <c r="C52" s="12">
        <v>20.759</v>
      </c>
      <c r="D52" s="12">
        <v>16.262</v>
      </c>
      <c r="E52" s="12">
        <v>6.207</v>
      </c>
      <c r="F52" s="12">
        <v>6.678</v>
      </c>
      <c r="G52" s="12">
        <v>7.196</v>
      </c>
      <c r="H52" s="12">
        <v>7.685</v>
      </c>
      <c r="I52" s="12">
        <v>8.202</v>
      </c>
      <c r="J52" s="12">
        <v>8.778</v>
      </c>
      <c r="K52" s="12">
        <v>9.302</v>
      </c>
      <c r="L52" s="13">
        <v>110.44400000000002</v>
      </c>
    </row>
    <row r="53" spans="1:12" ht="12.75">
      <c r="A53" s="9" t="s">
        <v>10</v>
      </c>
      <c r="B53" s="12">
        <f>B52/B$11*100</f>
        <v>100</v>
      </c>
      <c r="C53" s="12">
        <f>C52/C$11*100</f>
        <v>100</v>
      </c>
      <c r="D53" s="12">
        <f>D52/D$11*100</f>
        <v>100</v>
      </c>
      <c r="E53" s="12"/>
      <c r="F53" s="12">
        <f>F52/F$11*100</f>
        <v>16.52438571746715</v>
      </c>
      <c r="G53" s="12">
        <f>G52/G$11*100</f>
        <v>16.243792325056432</v>
      </c>
      <c r="H53" s="12">
        <f>H52/H$11*100</f>
        <v>16.257324786867212</v>
      </c>
      <c r="I53" s="12">
        <f>I52/I$11*100</f>
        <v>16.100031407035175</v>
      </c>
      <c r="J53" s="12">
        <f>J52/J$11*100</f>
        <v>15.867965798369458</v>
      </c>
      <c r="K53" s="12">
        <f>K52/K$11*100</f>
        <v>15.474447697631089</v>
      </c>
      <c r="L53" s="12">
        <f>L52/L$11*100</f>
        <v>31.132471705825154</v>
      </c>
    </row>
    <row r="54" spans="1:11" ht="0.75" customHeight="1">
      <c r="A54" s="14"/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5" spans="1:11" ht="13.5" customHeight="1">
      <c r="A55" s="14"/>
      <c r="B55" s="12"/>
      <c r="C55" s="12"/>
      <c r="D55" s="12"/>
      <c r="E55" s="12"/>
      <c r="F55" s="12"/>
      <c r="G55" s="12"/>
      <c r="H55" s="12"/>
      <c r="I55" s="12"/>
      <c r="J55" s="12"/>
      <c r="K55" s="12"/>
    </row>
    <row r="56" spans="1:11" ht="12.75">
      <c r="A56" s="2" t="s">
        <v>30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</row>
    <row r="57" spans="1:11" ht="12.75" customHeight="1">
      <c r="A57" s="9" t="s">
        <v>6</v>
      </c>
      <c r="B57" s="12">
        <v>33.1</v>
      </c>
      <c r="C57" s="12">
        <v>37.1</v>
      </c>
      <c r="D57" s="12">
        <v>17.5</v>
      </c>
      <c r="E57" s="12">
        <v>11</v>
      </c>
      <c r="F57" s="12">
        <v>11.7</v>
      </c>
      <c r="G57" s="12">
        <v>13.1</v>
      </c>
      <c r="H57" s="12">
        <v>14.1</v>
      </c>
      <c r="I57" s="12">
        <v>15.3</v>
      </c>
      <c r="J57" s="12">
        <v>16.4</v>
      </c>
      <c r="K57" s="12">
        <v>18.3</v>
      </c>
    </row>
    <row r="58" spans="1:11" ht="12.75">
      <c r="A58" s="9" t="s">
        <v>7</v>
      </c>
      <c r="B58" s="12">
        <v>13.9</v>
      </c>
      <c r="C58" s="12">
        <v>15.9</v>
      </c>
      <c r="D58" s="12">
        <v>7.2</v>
      </c>
      <c r="E58" s="12">
        <v>3.9</v>
      </c>
      <c r="F58" s="12">
        <v>4.3</v>
      </c>
      <c r="G58" s="12">
        <v>4.7</v>
      </c>
      <c r="H58" s="12">
        <v>5.2</v>
      </c>
      <c r="I58" s="12">
        <v>6.1</v>
      </c>
      <c r="J58" s="12">
        <v>6.8</v>
      </c>
      <c r="K58" s="12">
        <v>7.1</v>
      </c>
    </row>
    <row r="59" spans="1:11" ht="12.75" customHeight="1">
      <c r="A59" s="9" t="s">
        <v>10</v>
      </c>
      <c r="B59" s="12">
        <f>B58/B$10*100</f>
        <v>100</v>
      </c>
      <c r="C59" s="12">
        <f>C58/C$10*100</f>
        <v>100</v>
      </c>
      <c r="D59" s="12">
        <f>D58/D$10*100</f>
        <v>100</v>
      </c>
      <c r="E59" s="12"/>
      <c r="F59" s="12">
        <f>F58/F$10*100</f>
        <v>8.514851485148514</v>
      </c>
      <c r="G59" s="12">
        <f>G58/G$10*100</f>
        <v>8.576642335766424</v>
      </c>
      <c r="H59" s="12">
        <f>H58/H$10*100</f>
        <v>9.059233449477352</v>
      </c>
      <c r="I59" s="12">
        <f>I58/I$10*100</f>
        <v>10.099337748344372</v>
      </c>
      <c r="J59" s="12">
        <f>J58/J$10*100</f>
        <v>10.81081081081081</v>
      </c>
      <c r="K59" s="12">
        <f>K58/K$10*100</f>
        <v>10.487444608567207</v>
      </c>
    </row>
    <row r="60" spans="1:12" ht="12.75" customHeight="1">
      <c r="A60" s="11" t="s">
        <v>8</v>
      </c>
      <c r="B60" s="12">
        <v>19.375</v>
      </c>
      <c r="C60" s="12">
        <v>20.759</v>
      </c>
      <c r="D60" s="12">
        <v>16.262</v>
      </c>
      <c r="E60" s="12">
        <v>6.207</v>
      </c>
      <c r="F60" s="12">
        <v>9.125</v>
      </c>
      <c r="G60" s="12">
        <v>9.834</v>
      </c>
      <c r="H60" s="12">
        <v>10.507</v>
      </c>
      <c r="I60" s="12">
        <v>11.217</v>
      </c>
      <c r="J60" s="12">
        <v>12.012</v>
      </c>
      <c r="K60" s="12">
        <v>12.706</v>
      </c>
      <c r="L60" s="13">
        <v>128.00400000000002</v>
      </c>
    </row>
    <row r="61" spans="1:12" ht="12.75" customHeight="1">
      <c r="A61" s="9" t="s">
        <v>10</v>
      </c>
      <c r="B61" s="12">
        <f>B60/B$11*100</f>
        <v>100</v>
      </c>
      <c r="C61" s="12">
        <f>C60/C$11*100</f>
        <v>100</v>
      </c>
      <c r="D61" s="12">
        <f>D60/D$11*100</f>
        <v>100</v>
      </c>
      <c r="E61" s="12"/>
      <c r="F61" s="12">
        <f>F60/F$11*100</f>
        <v>22.57936802514043</v>
      </c>
      <c r="G61" s="12">
        <f>G60/G$11*100</f>
        <v>22.19864559819413</v>
      </c>
      <c r="H61" s="12">
        <f>H60/H$11*100</f>
        <v>22.227158300014807</v>
      </c>
      <c r="I61" s="12">
        <f>I60/I$11*100</f>
        <v>22.01829459798995</v>
      </c>
      <c r="J61" s="12">
        <f>J60/J$11*100</f>
        <v>21.714058460926626</v>
      </c>
      <c r="K61" s="12">
        <f>K60/K$11*100</f>
        <v>21.137210540324723</v>
      </c>
      <c r="L61" s="12">
        <f>L60/L$11*100</f>
        <v>36.08236670378149</v>
      </c>
    </row>
    <row r="62" spans="1:12" ht="12.75" customHeight="1">
      <c r="A62" s="9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1:11" ht="12.75" customHeight="1">
      <c r="A63" s="2" t="s">
        <v>27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1:11" ht="12.75" customHeight="1">
      <c r="A64" s="9" t="s">
        <v>6</v>
      </c>
      <c r="B64" s="12">
        <v>33.1</v>
      </c>
      <c r="C64" s="12">
        <v>37.1</v>
      </c>
      <c r="D64" s="12">
        <v>17.5</v>
      </c>
      <c r="E64" s="12">
        <v>11</v>
      </c>
      <c r="F64" s="12">
        <v>11.5</v>
      </c>
      <c r="G64" s="12">
        <v>12</v>
      </c>
      <c r="H64" s="12">
        <v>12.3</v>
      </c>
      <c r="I64" s="12">
        <v>13</v>
      </c>
      <c r="J64" s="12">
        <v>13.8</v>
      </c>
      <c r="K64" s="12">
        <v>15.2</v>
      </c>
    </row>
    <row r="65" spans="1:11" ht="12.75">
      <c r="A65" s="9" t="s">
        <v>7</v>
      </c>
      <c r="B65" s="12">
        <v>13.9</v>
      </c>
      <c r="C65" s="12">
        <v>15.9</v>
      </c>
      <c r="D65" s="12">
        <v>7.2</v>
      </c>
      <c r="E65" s="12">
        <v>3.8</v>
      </c>
      <c r="F65" s="12">
        <v>4</v>
      </c>
      <c r="G65" s="12">
        <v>4.2</v>
      </c>
      <c r="H65" s="12">
        <v>4.3</v>
      </c>
      <c r="I65" s="12">
        <v>4.4</v>
      </c>
      <c r="J65" s="12">
        <v>4.6</v>
      </c>
      <c r="K65" s="12">
        <v>4.9</v>
      </c>
    </row>
    <row r="66" spans="1:11" ht="12.75">
      <c r="A66" s="9" t="s">
        <v>10</v>
      </c>
      <c r="B66" s="12">
        <f>B65/B$10*100</f>
        <v>100</v>
      </c>
      <c r="C66" s="12">
        <f>C65/C$10*100</f>
        <v>100</v>
      </c>
      <c r="D66" s="12">
        <f>D65/D$10*100</f>
        <v>100</v>
      </c>
      <c r="E66" s="12"/>
      <c r="F66" s="12">
        <f>F65/F$10*100</f>
        <v>7.920792079207921</v>
      </c>
      <c r="G66" s="12">
        <f>G65/G$10*100</f>
        <v>7.664233576642336</v>
      </c>
      <c r="H66" s="12">
        <f>H65/H$10*100</f>
        <v>7.491289198606271</v>
      </c>
      <c r="I66" s="12">
        <f>I65/I$10*100</f>
        <v>7.284768211920531</v>
      </c>
      <c r="J66" s="12">
        <f>J65/J$10*100</f>
        <v>7.3131955484896665</v>
      </c>
      <c r="K66" s="12">
        <f>K65/K$10*100</f>
        <v>7.23781388478582</v>
      </c>
    </row>
    <row r="67" spans="1:12" ht="12.75">
      <c r="A67" s="11" t="s">
        <v>8</v>
      </c>
      <c r="B67" s="12">
        <v>19.375</v>
      </c>
      <c r="C67" s="12">
        <v>20.759</v>
      </c>
      <c r="D67" s="12">
        <v>16.262</v>
      </c>
      <c r="E67" s="12">
        <v>9.876</v>
      </c>
      <c r="F67" s="12">
        <v>10.481</v>
      </c>
      <c r="G67" s="12">
        <v>11.111</v>
      </c>
      <c r="H67" s="12">
        <v>11.708</v>
      </c>
      <c r="I67" s="12">
        <v>12.314</v>
      </c>
      <c r="J67" s="12">
        <v>12.999</v>
      </c>
      <c r="K67" s="12">
        <v>13.479</v>
      </c>
      <c r="L67" s="13">
        <v>138.36399999999998</v>
      </c>
    </row>
    <row r="68" spans="1:12" ht="12.75">
      <c r="A68" s="9" t="s">
        <v>10</v>
      </c>
      <c r="B68" s="12">
        <f>B67/B$11*100</f>
        <v>100</v>
      </c>
      <c r="C68" s="12">
        <f>C67/C$11*100</f>
        <v>100</v>
      </c>
      <c r="D68" s="12">
        <f>D67/D$11*100</f>
        <v>100</v>
      </c>
      <c r="E68" s="12"/>
      <c r="F68" s="12">
        <f>F67/F$11*100</f>
        <v>25.93472397495856</v>
      </c>
      <c r="G68" s="12">
        <f>G67/G$11*100</f>
        <v>25.081264108352148</v>
      </c>
      <c r="H68" s="12">
        <f>H67/H$11*100</f>
        <v>24.767828055255865</v>
      </c>
      <c r="I68" s="12">
        <f>I67/I$11*100</f>
        <v>24.171639447236178</v>
      </c>
      <c r="J68" s="12">
        <f>J67/J$11*100</f>
        <v>23.49825557222654</v>
      </c>
      <c r="K68" s="12">
        <f>K67/K$11*100</f>
        <v>22.423143465531005</v>
      </c>
      <c r="L68" s="12">
        <f>L67/L$11*100</f>
        <v>39.00269199870333</v>
      </c>
    </row>
    <row r="69" spans="1:12" ht="12.75">
      <c r="A69" s="9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1:12" ht="12.75">
      <c r="A70" s="15" t="s">
        <v>12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1:12" ht="12.75">
      <c r="A71" s="9" t="s">
        <v>13</v>
      </c>
      <c r="B71" s="16">
        <f>$A$91*$A$93^(B6-2002)/1000</f>
        <v>2579.7355214201607</v>
      </c>
      <c r="C71" s="16">
        <f aca="true" t="shared" si="8" ref="C71:K71">$A$91*$A$93^(C6-2002)/1000</f>
        <v>2607.905009903375</v>
      </c>
      <c r="D71" s="16">
        <f t="shared" si="8"/>
        <v>2636.3820958417605</v>
      </c>
      <c r="E71" s="16">
        <f t="shared" si="8"/>
        <v>2665.1701380536547</v>
      </c>
      <c r="F71" s="16">
        <f t="shared" si="8"/>
        <v>2694.2725320340955</v>
      </c>
      <c r="G71" s="16">
        <f t="shared" si="8"/>
        <v>2723.6927103553176</v>
      </c>
      <c r="H71" s="16">
        <f t="shared" si="8"/>
        <v>2753.4341430716186</v>
      </c>
      <c r="I71" s="16">
        <f t="shared" si="8"/>
        <v>2783.500338128639</v>
      </c>
      <c r="J71" s="16">
        <f t="shared" si="8"/>
        <v>2813.8948417771257</v>
      </c>
      <c r="K71" s="16">
        <f t="shared" si="8"/>
        <v>2844.6212389912016</v>
      </c>
      <c r="L71" s="12"/>
    </row>
    <row r="72" spans="1:12" ht="12.75">
      <c r="A72" s="9" t="s">
        <v>14</v>
      </c>
      <c r="B72" s="12">
        <f>B10/B71*100</f>
        <v>0.538814924420933</v>
      </c>
      <c r="C72" s="12">
        <f>C10/C71*100</f>
        <v>0.6096847829817662</v>
      </c>
      <c r="D72" s="12">
        <f>D10/D71*100</f>
        <v>0.2731015360541333</v>
      </c>
      <c r="E72" s="12">
        <f>E10/E71*100</f>
        <v>0</v>
      </c>
      <c r="F72" s="12">
        <f>F10/F71*100</f>
        <v>1.8743463921919585</v>
      </c>
      <c r="G72" s="12">
        <f>G10/G71*100</f>
        <v>2.0119743975395488</v>
      </c>
      <c r="H72" s="12">
        <f>H10/H71*100</f>
        <v>2.0846694352372235</v>
      </c>
      <c r="I72" s="12">
        <f>I10/I71*100</f>
        <v>2.169929680720183</v>
      </c>
      <c r="J72" s="12">
        <f>J10/J71*100</f>
        <v>2.235335843619347</v>
      </c>
      <c r="K72" s="12">
        <f>K10/K71*100</f>
        <v>2.379930202026077</v>
      </c>
      <c r="L72" s="12"/>
    </row>
    <row r="73" spans="1:12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</row>
    <row r="74" ht="12.75">
      <c r="A74" s="18" t="s">
        <v>15</v>
      </c>
    </row>
    <row r="75" ht="12.75">
      <c r="A75" s="19" t="s">
        <v>16</v>
      </c>
    </row>
    <row r="76" ht="12.75">
      <c r="A76" t="s">
        <v>17</v>
      </c>
    </row>
    <row r="77" spans="1:12" ht="12.75">
      <c r="A77" s="24" t="s">
        <v>18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</row>
    <row r="78" spans="1:12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</row>
    <row r="79" spans="1:12" ht="12.75">
      <c r="A79" s="24" t="s">
        <v>19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</row>
    <row r="80" spans="1:12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</row>
    <row r="81" spans="1:12" ht="12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</row>
    <row r="82" spans="1:12" ht="12.75">
      <c r="A82" s="24" t="s">
        <v>20</v>
      </c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</row>
    <row r="83" spans="1:12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</row>
    <row r="84" spans="1:12" ht="12.75">
      <c r="A84" s="24" t="s">
        <v>21</v>
      </c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</row>
    <row r="85" spans="1:12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</row>
    <row r="86" spans="1:12" ht="39.75" customHeight="1">
      <c r="A86" s="24" t="s">
        <v>31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</row>
    <row r="87" spans="1:12" ht="51.75" customHeight="1">
      <c r="A87" s="24" t="s">
        <v>32</v>
      </c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</row>
    <row r="88" spans="1:12" ht="51.75" customHeight="1">
      <c r="A88" s="24" t="s">
        <v>34</v>
      </c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</row>
    <row r="89" spans="1:12" ht="52.5" customHeight="1">
      <c r="A89" s="24" t="s">
        <v>33</v>
      </c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</row>
    <row r="90" spans="1:12" ht="12.75" hidden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</row>
    <row r="91" spans="1:2" ht="12.75" hidden="1">
      <c r="A91" s="21">
        <v>2443387</v>
      </c>
      <c r="B91" t="s">
        <v>22</v>
      </c>
    </row>
    <row r="92" spans="1:2" ht="12.75" hidden="1">
      <c r="A92" s="22">
        <v>2314245</v>
      </c>
      <c r="B92">
        <v>1997</v>
      </c>
    </row>
    <row r="93" spans="1:2" ht="12.75" hidden="1">
      <c r="A93">
        <f>(A91/A92)^0.2</f>
        <v>1.0109195257611936</v>
      </c>
      <c r="B93" t="s">
        <v>23</v>
      </c>
    </row>
  </sheetData>
  <mergeCells count="11">
    <mergeCell ref="A88:L88"/>
    <mergeCell ref="A89:L89"/>
    <mergeCell ref="B5:K5"/>
    <mergeCell ref="A86:L86"/>
    <mergeCell ref="A87:L87"/>
    <mergeCell ref="A3:L3"/>
    <mergeCell ref="A77:L78"/>
    <mergeCell ref="A2:L2"/>
    <mergeCell ref="A84:L85"/>
    <mergeCell ref="A79:L81"/>
    <mergeCell ref="A82:L83"/>
  </mergeCells>
  <hyperlinks>
    <hyperlink ref="L1" r:id="rId1" display="http://www.taxpolicycenter.org"/>
  </hyperlinks>
  <printOptions horizontalCentered="1"/>
  <pageMargins left="0.75" right="0.75" top="0.5" bottom="0.5" header="0.5" footer="0.5"/>
  <pageSetup fitToHeight="1" fitToWidth="1" horizontalDpi="600" verticalDpi="600" orientation="landscape" scale="41" r:id="rId2"/>
  <headerFooter alignWithMargins="0">
    <oddFooter>&amp;LPage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Troy Kravitz</dc:creator>
  <cp:keywords/>
  <dc:description/>
  <cp:lastModifiedBy>Troy Kravitz</cp:lastModifiedBy>
  <cp:lastPrinted>2006-06-07T14:54:36Z</cp:lastPrinted>
  <dcterms:created xsi:type="dcterms:W3CDTF">2006-06-07T14:51:39Z</dcterms:created>
  <dcterms:modified xsi:type="dcterms:W3CDTF">2006-07-27T14:33:24Z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