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00" yWindow="32767" windowWidth="17800" windowHeight="7410" activeTab="0"/>
  </bookViews>
  <sheets>
    <sheet name="Net Income or Loss" sheetId="1" r:id="rId1"/>
    <sheet name="Positive Income" sheetId="2" r:id="rId2"/>
    <sheet name="Data" sheetId="3" r:id="rId3"/>
  </sheets>
  <externalReferences>
    <externalReference r:id="rId6"/>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<sst xmlns="http://schemas.openxmlformats.org/spreadsheetml/2006/main" count="167" uniqueCount="85">
  <si>
    <t>Tax Units Reporting Net Positive Income From:</t>
  </si>
  <si>
    <t>Number</t>
  </si>
  <si>
    <t>Percent</t>
  </si>
  <si>
    <t>(thousands)</t>
  </si>
  <si>
    <t>of Total</t>
  </si>
  <si>
    <t>All</t>
  </si>
  <si>
    <t>Number of Units</t>
  </si>
  <si>
    <t>Amount</t>
  </si>
  <si>
    <t>PRELIMINARY RESULTS</t>
  </si>
  <si>
    <t>http://www.taxpolicycenter.org</t>
  </si>
  <si>
    <r>
      <t>Baseline: Current Law</t>
    </r>
    <r>
      <rPr>
        <b/>
        <vertAlign val="superscript"/>
        <sz val="12"/>
        <rFont val="Calibri"/>
        <family val="2"/>
      </rPr>
      <t xml:space="preserve"> </t>
    </r>
  </si>
  <si>
    <t>Tax Units Reporting Net Income/Loss From:</t>
  </si>
  <si>
    <t>Net Income/Loss</t>
  </si>
  <si>
    <r>
      <t>Sole Proprietor</t>
    </r>
    <r>
      <rPr>
        <b/>
        <vertAlign val="superscript"/>
        <sz val="10"/>
        <rFont val="Calibri"/>
        <family val="2"/>
      </rPr>
      <t>2</t>
    </r>
  </si>
  <si>
    <t>Lowest Quintile</t>
  </si>
  <si>
    <t>Second Quintile</t>
  </si>
  <si>
    <t>Middle Quintile</t>
  </si>
  <si>
    <t>Fourth Quintile</t>
  </si>
  <si>
    <t>Top Quintile</t>
  </si>
  <si>
    <t>Addendum</t>
  </si>
  <si>
    <t>80-90</t>
  </si>
  <si>
    <t>90-95</t>
  </si>
  <si>
    <t>95-99</t>
  </si>
  <si>
    <t>Top 1 Percent</t>
  </si>
  <si>
    <t>Top 0.1 Percent</t>
  </si>
  <si>
    <r>
      <t>Expanded Cash Income Percentile</t>
    </r>
    <r>
      <rPr>
        <b/>
        <vertAlign val="superscript"/>
        <sz val="10"/>
        <rFont val="Calibri"/>
        <family val="2"/>
      </rPr>
      <t>1</t>
    </r>
  </si>
  <si>
    <r>
      <t>Expanded Cash Income Percentile</t>
    </r>
    <r>
      <rPr>
        <b/>
        <vertAlign val="superscript"/>
        <sz val="10"/>
        <rFont val="Calibri"/>
        <family val="2"/>
      </rPr>
      <t>1</t>
    </r>
  </si>
  <si>
    <t>The PDF and Excel files contain an additional table showing information for tax units reporting net positive business income</t>
  </si>
  <si>
    <t>ECIQ</t>
  </si>
  <si>
    <t>sole_flag_Sum</t>
  </si>
  <si>
    <t>sole_flag_PctSum_0</t>
  </si>
  <si>
    <t>SOLEPROP_Sum</t>
  </si>
  <si>
    <t>SOLEPROP_PctSum_0</t>
  </si>
  <si>
    <t>prtsbc_flag_Sum</t>
  </si>
  <si>
    <t>prtsbc_flag_PctSum_0</t>
  </si>
  <si>
    <t>PRTSBC_Sum</t>
  </si>
  <si>
    <t>PRTSBC_PctSum_0</t>
  </si>
  <si>
    <t>total_flag_Sum</t>
  </si>
  <si>
    <t>total_flag_PctSum_0</t>
  </si>
  <si>
    <t>total_Sum</t>
  </si>
  <si>
    <t>total_PctSum_0</t>
  </si>
  <si>
    <t>psole_flag_Sum</t>
  </si>
  <si>
    <t>psole_flag_PctSum_0</t>
  </si>
  <si>
    <t>posSOLEPROP_Sum</t>
  </si>
  <si>
    <t>posSOLEPROP_PctSum_0</t>
  </si>
  <si>
    <t>pprtsbc_flag_Sum</t>
  </si>
  <si>
    <t>pprtsbc_flag_PctSum_0</t>
  </si>
  <si>
    <t>posPRTSBC_Sum</t>
  </si>
  <si>
    <t>posPRTSBC_PctSum_0</t>
  </si>
  <si>
    <t>ptotal_flag_Sum</t>
  </si>
  <si>
    <t>ptotal_flag_PctSum_0</t>
  </si>
  <si>
    <t>postotal_Sum</t>
  </si>
  <si>
    <t>postotal_PctSum_0</t>
  </si>
  <si>
    <t>sole_flag_PctSum_</t>
  </si>
  <si>
    <t>SOLEPROP_PctSum_</t>
  </si>
  <si>
    <t>prtsbc_flag_PctSum_</t>
  </si>
  <si>
    <t>PRTSBC_PctSum_</t>
  </si>
  <si>
    <t>total_flag_PctSum_</t>
  </si>
  <si>
    <t>total_PctSum_</t>
  </si>
  <si>
    <t>psole_flag_PctSum_</t>
  </si>
  <si>
    <t>posSOLEPROP_PctSum_</t>
  </si>
  <si>
    <t>pprtsbc_flag_PctSum_</t>
  </si>
  <si>
    <t>posPRTSBC_PctSum_</t>
  </si>
  <si>
    <t>ptotal_flag_PctSum_</t>
  </si>
  <si>
    <t>postotal_PctSum_</t>
  </si>
  <si>
    <t>Third Quintile</t>
  </si>
  <si>
    <t>80% - 90%</t>
  </si>
  <si>
    <t>90% - 95%</t>
  </si>
  <si>
    <t>95% - 99%</t>
  </si>
  <si>
    <t>Top 1%</t>
  </si>
  <si>
    <t>Top 0.1%</t>
  </si>
  <si>
    <t>Postive Income</t>
  </si>
  <si>
    <t>Positive Income</t>
  </si>
  <si>
    <t>($ billions)</t>
  </si>
  <si>
    <t>(4) Includes all tax units reporting non-zero business income. Business income includes income or loss from a) non-farm sole proprietors (Schedule C); b) farming (Schedule F); c) rental real estate (Schedule E Part I); d) partnerships (Schedule E Part II); and e) S corporations (Schedule E Part II).</t>
  </si>
  <si>
    <t>(3) Partnership income and S Corporation income includes income or loss from partnerships (Schedule E Part II) and S corporations (Schedule E Part II), but excludes Schedule C, Schedule F, and rental real estate (Schedule E Part I) income or loss.</t>
  </si>
  <si>
    <t>(2)  Sole proprietor income includes Schedule C and Schedule F income or loss, but excludes rental real estate (Schedule E Part I), partnerships (Schedule E Part II), and S corporations (Schedule E Part II) income or loss.</t>
  </si>
  <si>
    <r>
      <t>Partnership Income and</t>
    </r>
    <r>
      <rPr>
        <b/>
        <sz val="10"/>
        <rFont val="Calibri"/>
        <family val="2"/>
      </rPr>
      <t xml:space="preserve"> S Corporation Income </t>
    </r>
    <r>
      <rPr>
        <b/>
        <vertAlign val="superscript"/>
        <sz val="10"/>
        <rFont val="Calibri"/>
        <family val="2"/>
      </rPr>
      <t>3</t>
    </r>
  </si>
  <si>
    <r>
      <t>Business Income</t>
    </r>
    <r>
      <rPr>
        <b/>
        <vertAlign val="superscript"/>
        <sz val="10"/>
        <rFont val="Calibri"/>
        <family val="2"/>
      </rPr>
      <t>4</t>
    </r>
  </si>
  <si>
    <t>http://www.taxpolicycenter.org/TaxModel/income.cfm</t>
  </si>
  <si>
    <t xml:space="preserve">(1) The income percentile classes used in this table are based on the income distribution for the entire population and contain an equal number of people, not tax units. The breaks are (in 2022 dollars): 20% $30,000; 40% $58,500; 60% $103,800; 80% $189,200; 90% $276,100; 95% $398,100; 99% $982,600; 99.9% $4,439,400. Includes both filing and non-filing units but excludes those that are dependents of other tax units. Tax units with negative adjusted gross income are excluded from their respective income class but are included in the totals. For a description of expanded cash income see  </t>
  </si>
  <si>
    <t>Source: Urban-Brookings Tax Policy Center Microsimulation Model (version 0722-2).</t>
  </si>
  <si>
    <t xml:space="preserve">Note: Calendar year. Tabulations are under current law and include both filing and non-filing units but exclude those that are dependents of other tax units. </t>
  </si>
  <si>
    <t>Sources of Flow-Through Business Income by Expanded Cash Income Percentile, 2022</t>
  </si>
  <si>
    <t>Table T23-0027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</si>
</sst>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00"/>
    <numFmt numFmtId="167" formatCode="0.0"/>
    <numFmt numFmtId="168" formatCode="0.000"/>
    <numFmt numFmtId="169" formatCode="0.0%"/>
    <numFmt numFmtId="170" formatCode="#,##0.000000000000"/>
    <numFmt numFmtId="171" formatCode="#,##0.0000"/>
  </numFmts>
  <fonts count="45">
    <font>
      <sz val="10"/>
      <name val="Times New Roman"/>
      <family val="1"/>
    </font>
    <font>
      <sz val="10"/>
      <name val="Arial"/>
      <family val="0"/>
    </font>
    <font>
      <u val="single"/>
      <sz val="10"/>
      <color indexed="36"/>
      <name val="Arial"/>
      <family val="2"/>
    </font>
    <font>
      <u val="single"/>
      <sz val="10"/>
      <color indexed="12"/>
      <name val="Arial"/>
      <family val="2"/>
    </font>
    <font>
      <b/>
      <sz val="10"/>
      <name val="Times New Roman"/>
      <family val="1"/>
    </font>
    <font>
      <b/>
      <vertAlign val="superscript"/>
      <sz val="12"/>
      <name val="Calibri"/>
      <family val="2"/>
    </font>
    <font>
      <b/>
      <vertAlign val="superscrip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u val="single"/>
      <sz val="10"/>
      <color indexed="12"/>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28" fillId="0" borderId="0">
      <alignment/>
      <protection/>
    </xf>
    <xf numFmtId="0" fontId="0" fillId="0" borderId="0">
      <alignment/>
      <protection/>
    </xf>
    <xf numFmtId="0" fontId="0" fillId="32" borderId="7" applyNumberFormat="0" applyFont="0" applyAlignment="0" applyProtection="0"/>
    <xf numFmtId="0" fontId="28"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2">
    <xf numFmtId="0" fontId="0" fillId="0" borderId="0" xfId="0" applyAlignment="1">
      <alignment/>
    </xf>
    <xf numFmtId="0" fontId="0" fillId="0" borderId="0" xfId="60">
      <alignment/>
      <protection/>
    </xf>
    <xf numFmtId="0" fontId="0" fillId="0" borderId="0" xfId="60" applyFont="1">
      <alignment/>
      <protection/>
    </xf>
    <xf numFmtId="3" fontId="0" fillId="0" borderId="0" xfId="60" applyNumberFormat="1">
      <alignment/>
      <protection/>
    </xf>
    <xf numFmtId="0" fontId="4" fillId="0" borderId="0" xfId="60" applyFont="1">
      <alignment/>
      <protection/>
    </xf>
    <xf numFmtId="15" fontId="7" fillId="0" borderId="0" xfId="60" applyNumberFormat="1" applyFont="1" applyAlignment="1">
      <alignment horizontal="left"/>
      <protection/>
    </xf>
    <xf numFmtId="0" fontId="25" fillId="0" borderId="0" xfId="60" applyFont="1">
      <alignment/>
      <protection/>
    </xf>
    <xf numFmtId="0" fontId="7" fillId="0" borderId="0" xfId="60" applyFont="1">
      <alignment/>
      <protection/>
    </xf>
    <xf numFmtId="0" fontId="26" fillId="0" borderId="0" xfId="53" applyFont="1" applyAlignment="1" applyProtection="1">
      <alignment horizontal="right"/>
      <protection/>
    </xf>
    <xf numFmtId="0" fontId="25" fillId="0" borderId="10" xfId="60" applyFont="1" applyBorder="1">
      <alignment/>
      <protection/>
    </xf>
    <xf numFmtId="0" fontId="25" fillId="0" borderId="0" xfId="60" applyFont="1" applyBorder="1" applyAlignment="1">
      <alignment horizontal="center" vertical="center"/>
      <protection/>
    </xf>
    <xf numFmtId="0" fontId="7" fillId="0" borderId="0" xfId="60" applyFont="1" applyBorder="1" applyAlignment="1">
      <alignment horizontal="center" vertical="center" wrapText="1"/>
      <protection/>
    </xf>
    <xf numFmtId="0" fontId="7" fillId="0" borderId="11" xfId="60" applyFont="1" applyBorder="1" applyAlignment="1">
      <alignment horizontal="center" vertical="center" wrapText="1"/>
      <protection/>
    </xf>
    <xf numFmtId="0" fontId="7" fillId="0" borderId="12" xfId="60" applyFont="1" applyBorder="1" applyAlignment="1">
      <alignment horizontal="center" vertical="center" wrapText="1"/>
      <protection/>
    </xf>
    <xf numFmtId="0" fontId="7" fillId="0" borderId="13" xfId="60" applyFont="1" applyBorder="1" applyAlignment="1">
      <alignment horizontal="center" vertical="center" wrapText="1"/>
      <protection/>
    </xf>
    <xf numFmtId="0" fontId="7" fillId="0" borderId="0" xfId="60" applyFont="1" applyAlignment="1">
      <alignment horizontal="center" vertical="center"/>
      <protection/>
    </xf>
    <xf numFmtId="0" fontId="7" fillId="0" borderId="14" xfId="60" applyFont="1" applyBorder="1" applyAlignment="1">
      <alignment horizontal="center" vertical="center" wrapText="1"/>
      <protection/>
    </xf>
    <xf numFmtId="0" fontId="25" fillId="0" borderId="0" xfId="60" applyFont="1" applyAlignment="1">
      <alignment horizontal="center" vertical="center"/>
      <protection/>
    </xf>
    <xf numFmtId="0" fontId="25" fillId="0" borderId="12" xfId="60" applyFont="1" applyBorder="1">
      <alignment/>
      <protection/>
    </xf>
    <xf numFmtId="0" fontId="25" fillId="0" borderId="13" xfId="60" applyFont="1" applyBorder="1">
      <alignment/>
      <protection/>
    </xf>
    <xf numFmtId="3" fontId="25" fillId="0" borderId="0" xfId="60" applyNumberFormat="1" applyFont="1">
      <alignment/>
      <protection/>
    </xf>
    <xf numFmtId="3" fontId="25" fillId="0" borderId="0" xfId="60" applyNumberFormat="1" applyFont="1" applyAlignment="1">
      <alignment horizontal="right" indent="1"/>
      <protection/>
    </xf>
    <xf numFmtId="0" fontId="25" fillId="0" borderId="0" xfId="60" applyFont="1" applyAlignment="1">
      <alignment horizontal="right" indent="1"/>
      <protection/>
    </xf>
    <xf numFmtId="164" fontId="25" fillId="0" borderId="0" xfId="60" applyNumberFormat="1" applyFont="1" applyAlignment="1">
      <alignment horizontal="right" indent="1"/>
      <protection/>
    </xf>
    <xf numFmtId="3" fontId="7" fillId="0" borderId="0" xfId="60" applyNumberFormat="1" applyFont="1">
      <alignment/>
      <protection/>
    </xf>
    <xf numFmtId="0" fontId="25" fillId="0" borderId="15" xfId="0" applyFont="1" applyBorder="1" applyAlignment="1">
      <alignment wrapText="1"/>
    </xf>
    <xf numFmtId="0" fontId="25" fillId="0" borderId="0" xfId="0" applyFont="1" applyBorder="1" applyAlignment="1">
      <alignment wrapText="1"/>
    </xf>
    <xf numFmtId="0" fontId="7" fillId="0" borderId="14" xfId="60" applyFont="1" applyBorder="1" applyAlignment="1">
      <alignment horizontal="center" vertical="center" wrapText="1"/>
      <protection/>
    </xf>
    <xf numFmtId="0" fontId="7" fillId="0" borderId="0" xfId="60" applyFont="1" applyBorder="1" applyAlignment="1">
      <alignment horizontal="center" vertical="center" wrapText="1"/>
      <protection/>
    </xf>
    <xf numFmtId="164" fontId="25" fillId="0" borderId="12" xfId="60" applyNumberFormat="1" applyFont="1" applyBorder="1" applyAlignment="1">
      <alignment horizontal="right" indent="1"/>
      <protection/>
    </xf>
    <xf numFmtId="3" fontId="25" fillId="0" borderId="13" xfId="60" applyNumberFormat="1" applyFont="1" applyBorder="1" applyAlignment="1">
      <alignment horizontal="right" indent="1"/>
      <protection/>
    </xf>
    <xf numFmtId="0" fontId="7" fillId="0" borderId="14"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7" fillId="0" borderId="0" xfId="60" applyFont="1" applyAlignment="1">
      <alignment horizontal="right"/>
      <protection/>
    </xf>
    <xf numFmtId="16" fontId="7" fillId="0" borderId="0" xfId="60" applyNumberFormat="1" applyFont="1" applyAlignment="1" quotePrefix="1">
      <alignment horizontal="right"/>
      <protection/>
    </xf>
    <xf numFmtId="0" fontId="7" fillId="0" borderId="0" xfId="60" applyFont="1" applyAlignment="1">
      <alignment horizontal="left"/>
      <protection/>
    </xf>
    <xf numFmtId="0" fontId="7" fillId="0" borderId="0" xfId="60" applyFont="1" applyBorder="1" applyAlignment="1">
      <alignment horizontal="right"/>
      <protection/>
    </xf>
    <xf numFmtId="0" fontId="0" fillId="0" borderId="0" xfId="60" applyBorder="1">
      <alignment/>
      <protection/>
    </xf>
    <xf numFmtId="3" fontId="7" fillId="0" borderId="0" xfId="60" applyNumberFormat="1" applyFont="1">
      <alignment/>
      <protection/>
    </xf>
    <xf numFmtId="3" fontId="25" fillId="0" borderId="13" xfId="60" applyNumberFormat="1" applyFont="1" applyBorder="1" applyAlignment="1">
      <alignment horizontal="right" indent="1"/>
      <protection/>
    </xf>
    <xf numFmtId="0" fontId="25" fillId="0" borderId="0" xfId="60" applyFont="1" applyAlignment="1">
      <alignment horizontal="right" indent="1"/>
      <protection/>
    </xf>
    <xf numFmtId="164" fontId="25" fillId="0" borderId="0" xfId="60" applyNumberFormat="1" applyFont="1" applyAlignment="1">
      <alignment horizontal="right" indent="1"/>
      <protection/>
    </xf>
    <xf numFmtId="3" fontId="25" fillId="0" borderId="0" xfId="60" applyNumberFormat="1" applyFont="1" applyAlignment="1">
      <alignment horizontal="right" indent="1"/>
      <protection/>
    </xf>
    <xf numFmtId="0" fontId="7" fillId="0" borderId="0" xfId="60" applyFont="1" applyBorder="1" applyAlignment="1">
      <alignment horizontal="center" vertical="center" wrapText="1"/>
      <protection/>
    </xf>
    <xf numFmtId="164" fontId="7" fillId="0" borderId="12" xfId="60" applyNumberFormat="1" applyFont="1" applyBorder="1" applyAlignment="1">
      <alignment horizontal="right" indent="1"/>
      <protection/>
    </xf>
    <xf numFmtId="3" fontId="25" fillId="0" borderId="0" xfId="60" applyNumberFormat="1" applyFont="1" applyAlignment="1">
      <alignment horizontal="right" indent="1"/>
      <protection/>
    </xf>
    <xf numFmtId="164" fontId="7" fillId="0" borderId="0" xfId="60" applyNumberFormat="1" applyFont="1" applyAlignment="1">
      <alignment horizontal="right" indent="1"/>
      <protection/>
    </xf>
    <xf numFmtId="3" fontId="7" fillId="0" borderId="0" xfId="60" applyNumberFormat="1" applyFont="1" applyAlignment="1">
      <alignment horizontal="right" indent="1"/>
      <protection/>
    </xf>
    <xf numFmtId="164" fontId="25" fillId="0" borderId="0" xfId="60" applyNumberFormat="1" applyFont="1" applyAlignment="1">
      <alignment horizontal="right" indent="1"/>
      <protection/>
    </xf>
    <xf numFmtId="3" fontId="7" fillId="0" borderId="13" xfId="60" applyNumberFormat="1" applyFont="1" applyBorder="1" applyAlignment="1">
      <alignment horizontal="right" indent="1"/>
      <protection/>
    </xf>
    <xf numFmtId="0" fontId="7" fillId="0" borderId="0" xfId="60" applyFont="1" applyAlignment="1">
      <alignment horizontal="right" indent="1"/>
      <protection/>
    </xf>
    <xf numFmtId="167" fontId="0" fillId="0" borderId="0" xfId="60" applyNumberFormat="1">
      <alignment/>
      <protection/>
    </xf>
    <xf numFmtId="3" fontId="25" fillId="0" borderId="0" xfId="0" applyNumberFormat="1" applyFont="1" applyAlignment="1">
      <alignment/>
    </xf>
    <xf numFmtId="167" fontId="25" fillId="0" borderId="0" xfId="0" applyNumberFormat="1" applyFont="1" applyAlignment="1">
      <alignment/>
    </xf>
    <xf numFmtId="3" fontId="7" fillId="0" borderId="0" xfId="0" applyNumberFormat="1" applyFont="1" applyAlignment="1">
      <alignment/>
    </xf>
    <xf numFmtId="167" fontId="7" fillId="0" borderId="0" xfId="0" applyNumberFormat="1" applyFont="1" applyAlignment="1">
      <alignment/>
    </xf>
    <xf numFmtId="0" fontId="25" fillId="0" borderId="0" xfId="60" applyFont="1" applyFill="1">
      <alignment/>
      <protection/>
    </xf>
    <xf numFmtId="0" fontId="0" fillId="0" borderId="0" xfId="60" applyFont="1" applyFill="1">
      <alignment/>
      <protection/>
    </xf>
    <xf numFmtId="0" fontId="3" fillId="0" borderId="0" xfId="53" applyFont="1" applyFill="1" applyAlignment="1" applyProtection="1">
      <alignment horizontal="right"/>
      <protection/>
    </xf>
    <xf numFmtId="11" fontId="0" fillId="0" borderId="0" xfId="0" applyNumberFormat="1" applyAlignment="1">
      <alignment/>
    </xf>
    <xf numFmtId="0" fontId="7" fillId="0" borderId="0" xfId="60" applyFont="1" applyBorder="1" applyAlignment="1">
      <alignment horizontal="center" vertical="center" wrapText="1"/>
      <protection/>
    </xf>
    <xf numFmtId="0" fontId="25" fillId="0" borderId="0" xfId="0" applyFont="1" applyAlignment="1">
      <alignment wrapText="1"/>
    </xf>
    <xf numFmtId="0" fontId="25" fillId="0" borderId="0" xfId="60" applyFont="1" applyAlignment="1">
      <alignment horizontal="left" wrapText="1"/>
      <protection/>
    </xf>
    <xf numFmtId="0" fontId="0" fillId="33" borderId="0" xfId="0" applyFill="1" applyAlignment="1">
      <alignment/>
    </xf>
    <xf numFmtId="0" fontId="25" fillId="0" borderId="0" xfId="0" applyFont="1" applyAlignment="1">
      <alignment wrapText="1"/>
    </xf>
    <xf numFmtId="0" fontId="7" fillId="0" borderId="14" xfId="60" applyFont="1" applyBorder="1" applyAlignment="1">
      <alignment horizontal="right"/>
      <protection/>
    </xf>
    <xf numFmtId="49" fontId="7" fillId="0" borderId="14" xfId="60" applyNumberFormat="1" applyFont="1" applyBorder="1" applyAlignment="1">
      <alignment horizontal="right"/>
      <protection/>
    </xf>
    <xf numFmtId="0" fontId="25" fillId="0" borderId="0" xfId="60" applyFont="1" applyFill="1" applyBorder="1" applyAlignment="1">
      <alignment horizontal="left" vertical="top" wrapText="1"/>
      <protection/>
    </xf>
    <xf numFmtId="0" fontId="25" fillId="0" borderId="0" xfId="0" applyFont="1" applyAlignment="1">
      <alignment horizontal="left" wrapText="1"/>
    </xf>
    <xf numFmtId="0" fontId="25" fillId="0" borderId="0" xfId="60" applyFont="1" applyBorder="1" applyAlignment="1">
      <alignment wrapText="1"/>
      <protection/>
    </xf>
    <xf numFmtId="0" fontId="26" fillId="0" borderId="0" xfId="53" applyFont="1" applyAlignment="1" applyProtection="1">
      <alignment horizontal="left" wrapText="1"/>
      <protection/>
    </xf>
    <xf numFmtId="15" fontId="7" fillId="34" borderId="0" xfId="60" applyNumberFormat="1" applyFont="1" applyFill="1" applyAlignment="1" quotePrefix="1">
      <alignment horizontal="center"/>
      <protection/>
    </xf>
    <xf numFmtId="0" fontId="7" fillId="0" borderId="14"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7" fillId="0" borderId="16" xfId="60" applyFont="1" applyBorder="1" applyAlignment="1">
      <alignment horizontal="center" vertical="center" wrapText="1"/>
      <protection/>
    </xf>
    <xf numFmtId="0" fontId="25" fillId="0" borderId="16" xfId="0" applyFont="1" applyBorder="1" applyAlignment="1">
      <alignment horizontal="center" vertical="center" wrapText="1"/>
    </xf>
    <xf numFmtId="0" fontId="25" fillId="0" borderId="14" xfId="0" applyFont="1" applyBorder="1" applyAlignment="1">
      <alignment horizontal="center" vertical="center" wrapText="1"/>
    </xf>
    <xf numFmtId="0" fontId="27" fillId="0" borderId="0" xfId="60" applyFont="1" applyAlignment="1">
      <alignment horizontal="center" vertical="center" wrapText="1"/>
      <protection/>
    </xf>
    <xf numFmtId="0" fontId="25" fillId="0" borderId="0" xfId="0" applyFont="1" applyAlignment="1">
      <alignment horizontal="center" vertical="center"/>
    </xf>
    <xf numFmtId="0" fontId="25" fillId="0" borderId="14" xfId="0" applyFont="1" applyBorder="1" applyAlignment="1">
      <alignment horizontal="center" vertical="center"/>
    </xf>
    <xf numFmtId="0" fontId="27" fillId="0" borderId="0" xfId="60" applyFont="1" applyAlignment="1">
      <alignment horizontal="center" wrapText="1"/>
      <protection/>
    </xf>
    <xf numFmtId="0" fontId="25" fillId="0" borderId="0" xfId="0" applyFont="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_Acc and Freeze Options" xfId="60"/>
    <cellStyle name="Note" xfId="61"/>
    <cellStyle name="Note 2"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Model/income.cfm"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Model/income.cfm"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A41"/>
  <sheetViews>
    <sheetView showGridLines="0" tabSelected="1" zoomScalePageLayoutView="0" workbookViewId="0" topLeftCell="A1">
      <selection activeCell="C22" activeCellId="1" sqref="C22 A1:Z41"/>
    </sheetView>
  </sheetViews>
  <sheetFormatPr defaultColWidth="8.16015625" defaultRowHeight="12.75"/>
  <cols>
    <col min="1" max="1" width="15.83203125" style="1" customWidth="1"/>
    <col min="2" max="2" width="1.83203125" style="1" customWidth="1"/>
    <col min="3" max="3" width="11.5" style="1" customWidth="1"/>
    <col min="4" max="4" width="0.82421875" style="1" customWidth="1"/>
    <col min="5" max="5" width="8.83203125" style="1" customWidth="1"/>
    <col min="6" max="6" width="1.0078125" style="1" customWidth="1"/>
    <col min="7" max="7" width="10.33203125" style="1" customWidth="1"/>
    <col min="8" max="8" width="0.82421875" style="1" customWidth="1"/>
    <col min="9" max="9" width="8.83203125" style="1" customWidth="1"/>
    <col min="10" max="10" width="1.0078125" style="1" customWidth="1"/>
    <col min="11" max="11" width="12" style="1" customWidth="1"/>
    <col min="12" max="12" width="0.82421875" style="1" customWidth="1"/>
    <col min="13" max="13" width="8.83203125" style="1" customWidth="1"/>
    <col min="14" max="14" width="1.0078125" style="1" customWidth="1"/>
    <col min="15" max="15" width="10.33203125" style="1" customWidth="1"/>
    <col min="16" max="16" width="0.82421875" style="1" customWidth="1"/>
    <col min="17" max="17" width="10.66015625" style="1" customWidth="1"/>
    <col min="18" max="18" width="1.83203125" style="1" customWidth="1"/>
    <col min="19" max="19" width="1.0078125" style="1" customWidth="1"/>
    <col min="20" max="20" width="11.5" style="1" customWidth="1"/>
    <col min="21" max="21" width="0.82421875" style="1" customWidth="1"/>
    <col min="22" max="22" width="8.83203125" style="1" customWidth="1"/>
    <col min="23" max="23" width="1.0078125" style="1" customWidth="1"/>
    <col min="24" max="24" width="10.83203125" style="1" customWidth="1"/>
    <col min="25" max="25" width="0.82421875" style="1" customWidth="1"/>
    <col min="26" max="26" width="9.33203125" style="1" customWidth="1"/>
    <col min="27" max="29" width="8.16015625" style="1" customWidth="1"/>
    <col min="30" max="30" width="7.83203125" style="1" customWidth="1"/>
    <col min="31" max="16384" width="8.16015625" style="1" customWidth="1"/>
  </cols>
  <sheetData>
    <row r="1" spans="1:26" ht="12.75">
      <c r="A1" s="5">
        <v>44986</v>
      </c>
      <c r="B1" s="7" t="s">
        <v>8</v>
      </c>
      <c r="C1" s="6"/>
      <c r="D1" s="6"/>
      <c r="E1" s="6"/>
      <c r="F1" s="6"/>
      <c r="G1" s="6"/>
      <c r="H1" s="6"/>
      <c r="I1" s="6"/>
      <c r="J1" s="6"/>
      <c r="K1" s="6"/>
      <c r="L1" s="6"/>
      <c r="M1" s="6"/>
      <c r="N1" s="6"/>
      <c r="O1" s="6"/>
      <c r="P1" s="6"/>
      <c r="Q1" s="6"/>
      <c r="R1" s="6"/>
      <c r="S1" s="6"/>
      <c r="T1" s="6"/>
      <c r="U1" s="6"/>
      <c r="V1" s="6"/>
      <c r="W1" s="6"/>
      <c r="X1" s="6"/>
      <c r="Y1" s="6"/>
      <c r="Z1" s="8" t="s">
        <v>9</v>
      </c>
    </row>
    <row r="2" spans="1:26" s="2" customFormat="1" ht="12" customHeight="1">
      <c r="A2" s="71" t="s">
        <v>27</v>
      </c>
      <c r="B2" s="71"/>
      <c r="C2" s="71"/>
      <c r="D2" s="71"/>
      <c r="E2" s="71"/>
      <c r="F2" s="71"/>
      <c r="G2" s="71"/>
      <c r="H2" s="71"/>
      <c r="I2" s="71"/>
      <c r="J2" s="71"/>
      <c r="K2" s="71"/>
      <c r="L2" s="71"/>
      <c r="M2" s="71"/>
      <c r="N2" s="71"/>
      <c r="O2" s="71"/>
      <c r="P2" s="71"/>
      <c r="Q2" s="71"/>
      <c r="R2" s="71"/>
      <c r="S2" s="71"/>
      <c r="T2" s="71"/>
      <c r="U2" s="71"/>
      <c r="V2" s="71"/>
      <c r="W2" s="71"/>
      <c r="X2" s="71"/>
      <c r="Y2" s="71"/>
      <c r="Z2" s="71"/>
    </row>
    <row r="3" spans="2:26" s="57" customFormat="1" ht="12" customHeight="1">
      <c r="B3" s="56"/>
      <c r="C3" s="56"/>
      <c r="D3" s="56"/>
      <c r="E3" s="56"/>
      <c r="F3" s="56"/>
      <c r="G3" s="56"/>
      <c r="H3" s="56"/>
      <c r="I3" s="56"/>
      <c r="J3" s="56"/>
      <c r="K3" s="56"/>
      <c r="L3" s="56"/>
      <c r="M3" s="56"/>
      <c r="N3" s="56"/>
      <c r="O3" s="56"/>
      <c r="P3" s="56"/>
      <c r="Q3" s="56"/>
      <c r="R3" s="56"/>
      <c r="S3" s="56"/>
      <c r="T3" s="56"/>
      <c r="U3" s="56"/>
      <c r="V3" s="56"/>
      <c r="W3" s="56"/>
      <c r="X3" s="56"/>
      <c r="Y3" s="56"/>
      <c r="Z3" s="56"/>
    </row>
    <row r="4" spans="1:26" s="2" customFormat="1" ht="15.75" customHeight="1">
      <c r="A4" s="77" t="s">
        <v>84</v>
      </c>
      <c r="B4" s="77"/>
      <c r="C4" s="77"/>
      <c r="D4" s="77"/>
      <c r="E4" s="77"/>
      <c r="F4" s="77"/>
      <c r="G4" s="77"/>
      <c r="H4" s="77"/>
      <c r="I4" s="77"/>
      <c r="J4" s="77"/>
      <c r="K4" s="77"/>
      <c r="L4" s="77"/>
      <c r="M4" s="77"/>
      <c r="N4" s="77"/>
      <c r="O4" s="77"/>
      <c r="P4" s="77"/>
      <c r="Q4" s="77"/>
      <c r="R4" s="77"/>
      <c r="S4" s="77"/>
      <c r="T4" s="77"/>
      <c r="U4" s="77"/>
      <c r="V4" s="77"/>
      <c r="W4" s="77"/>
      <c r="X4" s="77"/>
      <c r="Y4" s="77"/>
      <c r="Z4" s="77"/>
    </row>
    <row r="5" spans="1:26" s="2" customFormat="1" ht="15.75" customHeight="1">
      <c r="A5" s="77" t="s">
        <v>83</v>
      </c>
      <c r="B5" s="77"/>
      <c r="C5" s="77"/>
      <c r="D5" s="77"/>
      <c r="E5" s="77"/>
      <c r="F5" s="77"/>
      <c r="G5" s="77"/>
      <c r="H5" s="77"/>
      <c r="I5" s="77"/>
      <c r="J5" s="77"/>
      <c r="K5" s="77"/>
      <c r="L5" s="77"/>
      <c r="M5" s="77"/>
      <c r="N5" s="77"/>
      <c r="O5" s="77"/>
      <c r="P5" s="77"/>
      <c r="Q5" s="77"/>
      <c r="R5" s="77"/>
      <c r="S5" s="77"/>
      <c r="T5" s="77"/>
      <c r="U5" s="77"/>
      <c r="V5" s="77"/>
      <c r="W5" s="77"/>
      <c r="X5" s="77"/>
      <c r="Y5" s="77"/>
      <c r="Z5" s="77"/>
    </row>
    <row r="6" spans="1:26" s="2" customFormat="1" ht="15.75" customHeight="1">
      <c r="A6" s="77" t="s">
        <v>10</v>
      </c>
      <c r="B6" s="77"/>
      <c r="C6" s="77"/>
      <c r="D6" s="77"/>
      <c r="E6" s="77"/>
      <c r="F6" s="77"/>
      <c r="G6" s="77"/>
      <c r="H6" s="77"/>
      <c r="I6" s="77"/>
      <c r="J6" s="77"/>
      <c r="K6" s="77"/>
      <c r="L6" s="77"/>
      <c r="M6" s="77"/>
      <c r="N6" s="77"/>
      <c r="O6" s="77"/>
      <c r="P6" s="77"/>
      <c r="Q6" s="77"/>
      <c r="R6" s="77"/>
      <c r="S6" s="77"/>
      <c r="T6" s="77"/>
      <c r="U6" s="77"/>
      <c r="V6" s="77"/>
      <c r="W6" s="77"/>
      <c r="X6" s="77"/>
      <c r="Y6" s="77"/>
      <c r="Z6" s="77"/>
    </row>
    <row r="7" spans="1:26" ht="13.5" thickBot="1">
      <c r="A7" s="9"/>
      <c r="B7" s="9"/>
      <c r="C7" s="9"/>
      <c r="D7" s="9"/>
      <c r="E7" s="9"/>
      <c r="F7" s="9"/>
      <c r="G7" s="9"/>
      <c r="H7" s="9"/>
      <c r="I7" s="9"/>
      <c r="J7" s="9"/>
      <c r="K7" s="9"/>
      <c r="L7" s="9"/>
      <c r="M7" s="9"/>
      <c r="N7" s="9"/>
      <c r="O7" s="9"/>
      <c r="P7" s="9"/>
      <c r="Q7" s="9"/>
      <c r="R7" s="9"/>
      <c r="S7" s="9"/>
      <c r="T7" s="9"/>
      <c r="U7" s="9"/>
      <c r="V7" s="9"/>
      <c r="W7" s="9"/>
      <c r="X7" s="9"/>
      <c r="Y7" s="9"/>
      <c r="Z7" s="9"/>
    </row>
    <row r="8" spans="1:26" ht="13.5" customHeight="1" thickTop="1">
      <c r="A8" s="74" t="s">
        <v>26</v>
      </c>
      <c r="B8" s="10"/>
      <c r="C8" s="74" t="s">
        <v>11</v>
      </c>
      <c r="D8" s="75"/>
      <c r="E8" s="75"/>
      <c r="F8" s="75"/>
      <c r="G8" s="75"/>
      <c r="H8" s="75"/>
      <c r="I8" s="75"/>
      <c r="J8" s="75"/>
      <c r="K8" s="75"/>
      <c r="L8" s="75"/>
      <c r="M8" s="75"/>
      <c r="N8" s="75"/>
      <c r="O8" s="75"/>
      <c r="P8" s="75"/>
      <c r="Q8" s="75"/>
      <c r="R8" s="75"/>
      <c r="S8" s="75"/>
      <c r="T8" s="75"/>
      <c r="U8" s="75"/>
      <c r="V8" s="75"/>
      <c r="W8" s="75"/>
      <c r="X8" s="75"/>
      <c r="Y8" s="75"/>
      <c r="Z8" s="75"/>
    </row>
    <row r="9" spans="1:26" ht="13.5" customHeight="1">
      <c r="A9" s="73"/>
      <c r="B9" s="10"/>
      <c r="C9" s="76"/>
      <c r="D9" s="76"/>
      <c r="E9" s="76"/>
      <c r="F9" s="76"/>
      <c r="G9" s="76"/>
      <c r="H9" s="76"/>
      <c r="I9" s="76"/>
      <c r="J9" s="76"/>
      <c r="K9" s="76"/>
      <c r="L9" s="76"/>
      <c r="M9" s="76"/>
      <c r="N9" s="76"/>
      <c r="O9" s="76"/>
      <c r="P9" s="76"/>
      <c r="Q9" s="76"/>
      <c r="R9" s="76"/>
      <c r="S9" s="76"/>
      <c r="T9" s="76"/>
      <c r="U9" s="76"/>
      <c r="V9" s="76"/>
      <c r="W9" s="76"/>
      <c r="X9" s="76"/>
      <c r="Y9" s="76"/>
      <c r="Z9" s="76"/>
    </row>
    <row r="10" spans="1:26" ht="12.75" customHeight="1">
      <c r="A10" s="78"/>
      <c r="B10" s="11"/>
      <c r="C10" s="73" t="s">
        <v>13</v>
      </c>
      <c r="D10" s="73"/>
      <c r="E10" s="73"/>
      <c r="F10" s="73"/>
      <c r="G10" s="73"/>
      <c r="H10" s="73"/>
      <c r="I10" s="73"/>
      <c r="J10" s="11"/>
      <c r="K10" s="73" t="s">
        <v>77</v>
      </c>
      <c r="L10" s="73"/>
      <c r="M10" s="73"/>
      <c r="N10" s="73"/>
      <c r="O10" s="73"/>
      <c r="P10" s="73"/>
      <c r="Q10" s="73"/>
      <c r="R10" s="43"/>
      <c r="S10" s="12"/>
      <c r="T10" s="73" t="s">
        <v>78</v>
      </c>
      <c r="U10" s="73"/>
      <c r="V10" s="73"/>
      <c r="W10" s="73"/>
      <c r="X10" s="73"/>
      <c r="Y10" s="73"/>
      <c r="Z10" s="73"/>
    </row>
    <row r="11" spans="1:26" ht="27" customHeight="1">
      <c r="A11" s="78"/>
      <c r="B11" s="11"/>
      <c r="C11" s="72"/>
      <c r="D11" s="72"/>
      <c r="E11" s="72"/>
      <c r="F11" s="72"/>
      <c r="G11" s="72"/>
      <c r="H11" s="72"/>
      <c r="I11" s="72"/>
      <c r="J11" s="11"/>
      <c r="K11" s="72"/>
      <c r="L11" s="72"/>
      <c r="M11" s="72"/>
      <c r="N11" s="72"/>
      <c r="O11" s="72"/>
      <c r="P11" s="72"/>
      <c r="Q11" s="72"/>
      <c r="R11" s="43"/>
      <c r="S11" s="14"/>
      <c r="T11" s="72"/>
      <c r="U11" s="72"/>
      <c r="V11" s="72"/>
      <c r="W11" s="72"/>
      <c r="X11" s="72"/>
      <c r="Y11" s="72"/>
      <c r="Z11" s="72"/>
    </row>
    <row r="12" spans="1:26" ht="12.75" customHeight="1">
      <c r="A12" s="78"/>
      <c r="B12" s="11"/>
      <c r="C12" s="72" t="s">
        <v>6</v>
      </c>
      <c r="D12" s="72"/>
      <c r="E12" s="72"/>
      <c r="F12" s="11"/>
      <c r="G12" s="72" t="s">
        <v>12</v>
      </c>
      <c r="H12" s="72"/>
      <c r="I12" s="72"/>
      <c r="J12" s="11"/>
      <c r="K12" s="72" t="s">
        <v>6</v>
      </c>
      <c r="L12" s="72"/>
      <c r="M12" s="72"/>
      <c r="N12" s="11"/>
      <c r="O12" s="72" t="s">
        <v>12</v>
      </c>
      <c r="P12" s="72"/>
      <c r="Q12" s="72"/>
      <c r="R12" s="13"/>
      <c r="S12" s="14"/>
      <c r="T12" s="72" t="s">
        <v>6</v>
      </c>
      <c r="U12" s="72"/>
      <c r="V12" s="72"/>
      <c r="W12" s="11"/>
      <c r="X12" s="72" t="s">
        <v>12</v>
      </c>
      <c r="Y12" s="72"/>
      <c r="Z12" s="72"/>
    </row>
    <row r="13" spans="1:26" ht="12.75" customHeight="1">
      <c r="A13" s="78"/>
      <c r="B13" s="11"/>
      <c r="C13" s="11" t="s">
        <v>1</v>
      </c>
      <c r="D13" s="28"/>
      <c r="E13" s="11" t="s">
        <v>2</v>
      </c>
      <c r="F13" s="11"/>
      <c r="G13" s="15" t="s">
        <v>7</v>
      </c>
      <c r="H13" s="15"/>
      <c r="I13" s="11" t="s">
        <v>2</v>
      </c>
      <c r="J13" s="11"/>
      <c r="K13" s="11" t="s">
        <v>1</v>
      </c>
      <c r="L13" s="28"/>
      <c r="M13" s="11" t="s">
        <v>2</v>
      </c>
      <c r="N13" s="11"/>
      <c r="O13" s="15" t="s">
        <v>7</v>
      </c>
      <c r="P13" s="15"/>
      <c r="Q13" s="11" t="s">
        <v>2</v>
      </c>
      <c r="R13" s="13"/>
      <c r="S13" s="14"/>
      <c r="T13" s="11" t="s">
        <v>1</v>
      </c>
      <c r="U13" s="28"/>
      <c r="V13" s="11" t="s">
        <v>2</v>
      </c>
      <c r="W13" s="11"/>
      <c r="X13" s="15" t="s">
        <v>7</v>
      </c>
      <c r="Y13" s="15"/>
      <c r="Z13" s="11" t="s">
        <v>2</v>
      </c>
    </row>
    <row r="14" spans="1:26" ht="12.75" customHeight="1">
      <c r="A14" s="79"/>
      <c r="B14" s="11"/>
      <c r="C14" s="16" t="s">
        <v>3</v>
      </c>
      <c r="D14" s="28"/>
      <c r="E14" s="16" t="s">
        <v>4</v>
      </c>
      <c r="F14" s="17"/>
      <c r="G14" s="16" t="s">
        <v>73</v>
      </c>
      <c r="H14" s="28"/>
      <c r="I14" s="16" t="s">
        <v>4</v>
      </c>
      <c r="J14" s="11"/>
      <c r="K14" s="16" t="s">
        <v>3</v>
      </c>
      <c r="L14" s="28"/>
      <c r="M14" s="16" t="s">
        <v>4</v>
      </c>
      <c r="N14" s="17"/>
      <c r="O14" s="16" t="s">
        <v>73</v>
      </c>
      <c r="P14" s="28"/>
      <c r="Q14" s="16" t="s">
        <v>4</v>
      </c>
      <c r="R14" s="13"/>
      <c r="S14" s="14"/>
      <c r="T14" s="16" t="s">
        <v>3</v>
      </c>
      <c r="U14" s="27"/>
      <c r="V14" s="16" t="s">
        <v>4</v>
      </c>
      <c r="W14" s="17"/>
      <c r="X14" s="16" t="s">
        <v>73</v>
      </c>
      <c r="Y14" s="28"/>
      <c r="Z14" s="16" t="s">
        <v>4</v>
      </c>
    </row>
    <row r="15" spans="1:26" ht="12.75">
      <c r="A15" s="6"/>
      <c r="B15" s="6"/>
      <c r="C15" s="6"/>
      <c r="D15" s="6"/>
      <c r="E15" s="6"/>
      <c r="F15" s="6"/>
      <c r="G15" s="6"/>
      <c r="H15" s="6"/>
      <c r="I15" s="6"/>
      <c r="J15" s="6"/>
      <c r="K15" s="6"/>
      <c r="L15" s="6"/>
      <c r="M15" s="6"/>
      <c r="N15" s="6"/>
      <c r="O15" s="6"/>
      <c r="P15" s="6"/>
      <c r="Q15" s="6"/>
      <c r="R15" s="18"/>
      <c r="S15" s="19"/>
      <c r="T15" s="6"/>
      <c r="U15" s="6"/>
      <c r="V15" s="6"/>
      <c r="W15" s="6"/>
      <c r="X15" s="6"/>
      <c r="Y15" s="6"/>
      <c r="Z15" s="6"/>
    </row>
    <row r="16" spans="1:26" ht="12.75">
      <c r="A16" s="33" t="s">
        <v>14</v>
      </c>
      <c r="B16" s="20"/>
      <c r="C16" s="52">
        <f>ROUND(ROUND(Data!B2/1000,0),-1)</f>
        <v>5690</v>
      </c>
      <c r="D16" s="22"/>
      <c r="E16" s="48">
        <f>ROUND(100*Data!B2/Data!B$7,2)</f>
        <v>21.73</v>
      </c>
      <c r="F16" s="21"/>
      <c r="G16" s="48">
        <f>ROUND(Data!D2/1000000000,2)</f>
        <v>46.31</v>
      </c>
      <c r="H16" s="21"/>
      <c r="I16" s="53">
        <f>ROUND(100*Data!D2/Data!D$7,2)</f>
        <v>11.28</v>
      </c>
      <c r="J16" s="21"/>
      <c r="K16" s="21">
        <f>ROUND(ROUND(Data!F2/1000,0),-1)</f>
        <v>280</v>
      </c>
      <c r="L16" s="21"/>
      <c r="M16" s="23">
        <f>ROUND(100*Data!F2/Data!F$7,2)</f>
        <v>3.26</v>
      </c>
      <c r="N16" s="21"/>
      <c r="O16" s="48">
        <f>ROUND(Data!H2/1000000000,2)</f>
        <v>0.22</v>
      </c>
      <c r="P16" s="21"/>
      <c r="Q16" s="48">
        <f>ROUND(100*Data!H2/Data!H$7,2)</f>
        <v>0.03</v>
      </c>
      <c r="R16" s="29"/>
      <c r="S16" s="30"/>
      <c r="T16" s="52">
        <f>ROUND(ROUND(Data!J2/1000,0),-1)</f>
        <v>6150</v>
      </c>
      <c r="U16" s="21"/>
      <c r="V16" s="23">
        <f>ROUND(100*Data!J2/Data!J$7,2)</f>
        <v>16.12</v>
      </c>
      <c r="W16" s="21"/>
      <c r="X16" s="48">
        <f>ROUND(Data!L2/1000000000,2)</f>
        <v>46.47</v>
      </c>
      <c r="Y16" s="21"/>
      <c r="Z16" s="23">
        <f>ROUND(100*Data!L2/Data!L$7,2)</f>
        <v>3.66</v>
      </c>
    </row>
    <row r="17" spans="1:26" ht="12.75">
      <c r="A17" s="34" t="s">
        <v>15</v>
      </c>
      <c r="B17" s="20"/>
      <c r="C17" s="52">
        <f>ROUND(ROUND(Data!B3/1000,0),-1)</f>
        <v>4470</v>
      </c>
      <c r="D17" s="22"/>
      <c r="E17" s="48">
        <f>ROUND(100*Data!B3/Data!B$7,2)</f>
        <v>17.07</v>
      </c>
      <c r="F17" s="21"/>
      <c r="G17" s="48">
        <f>ROUND(Data!D3/1000000000,2)</f>
        <v>49.36</v>
      </c>
      <c r="H17" s="21"/>
      <c r="I17" s="53">
        <f>ROUND(100*Data!D3/Data!D$7,2)</f>
        <v>12.02</v>
      </c>
      <c r="J17" s="21"/>
      <c r="K17" s="45">
        <f>ROUND(ROUND(Data!F3/1000,0),-1)</f>
        <v>520</v>
      </c>
      <c r="L17" s="21"/>
      <c r="M17" s="48">
        <f>ROUND(100*Data!F3/Data!F$7,2)</f>
        <v>6.06</v>
      </c>
      <c r="N17" s="21"/>
      <c r="O17" s="48">
        <f>ROUND(Data!H3/1000000000,2)</f>
        <v>0.96</v>
      </c>
      <c r="P17" s="21"/>
      <c r="Q17" s="48">
        <f>ROUND(100*Data!H3/Data!H$7,2)</f>
        <v>0.12</v>
      </c>
      <c r="R17" s="29"/>
      <c r="S17" s="30"/>
      <c r="T17" s="52">
        <f>ROUND(ROUND(Data!J3/1000,0),-1)</f>
        <v>5640</v>
      </c>
      <c r="U17" s="21"/>
      <c r="V17" s="48">
        <f>ROUND(100*Data!J3/Data!J$7,2)</f>
        <v>14.78</v>
      </c>
      <c r="W17" s="21"/>
      <c r="X17" s="48">
        <f>ROUND(Data!L3/1000000000,2)</f>
        <v>51.71</v>
      </c>
      <c r="Y17" s="21"/>
      <c r="Z17" s="48">
        <f>ROUND(100*Data!L3/Data!L$7,2)</f>
        <v>4.08</v>
      </c>
    </row>
    <row r="18" spans="1:26" ht="12.75">
      <c r="A18" s="33" t="s">
        <v>16</v>
      </c>
      <c r="B18" s="20"/>
      <c r="C18" s="52">
        <f>ROUND(ROUND(Data!B4/1000,0),-1)</f>
        <v>4690</v>
      </c>
      <c r="D18" s="22"/>
      <c r="E18" s="48">
        <f>ROUND(100*Data!B4/Data!B$7,2)</f>
        <v>17.92</v>
      </c>
      <c r="F18" s="21"/>
      <c r="G18" s="48">
        <f>ROUND(Data!D4/1000000000,2)</f>
        <v>39.3</v>
      </c>
      <c r="H18" s="21"/>
      <c r="I18" s="53">
        <f>ROUND(100*Data!D4/Data!D$7,2)</f>
        <v>9.57</v>
      </c>
      <c r="J18" s="21"/>
      <c r="K18" s="45">
        <f>ROUND(ROUND(Data!F4/1000,0),-1)</f>
        <v>1000</v>
      </c>
      <c r="L18" s="21"/>
      <c r="M18" s="48">
        <f>ROUND(100*Data!F4/Data!F$7,2)</f>
        <v>11.67</v>
      </c>
      <c r="N18" s="21"/>
      <c r="O18" s="48">
        <f>ROUND(Data!H4/1000000000,2)</f>
        <v>7.21</v>
      </c>
      <c r="P18" s="21"/>
      <c r="Q18" s="48">
        <f>ROUND(100*Data!H4/Data!H$7,2)</f>
        <v>0.87</v>
      </c>
      <c r="R18" s="29"/>
      <c r="S18" s="30"/>
      <c r="T18" s="52">
        <f>ROUND(ROUND(Data!J4/1000,0),-1)</f>
        <v>6620</v>
      </c>
      <c r="U18" s="21"/>
      <c r="V18" s="48">
        <f>ROUND(100*Data!J4/Data!J$7,2)</f>
        <v>17.36</v>
      </c>
      <c r="W18" s="21"/>
      <c r="X18" s="48">
        <f>ROUND(Data!L4/1000000000,2)</f>
        <v>51.89</v>
      </c>
      <c r="Y18" s="21"/>
      <c r="Z18" s="48">
        <f>ROUND(100*Data!L4/Data!L$7,2)</f>
        <v>4.09</v>
      </c>
    </row>
    <row r="19" spans="1:26" ht="12.75">
      <c r="A19" s="33" t="s">
        <v>17</v>
      </c>
      <c r="B19" s="20"/>
      <c r="C19" s="52">
        <f>ROUND(ROUND(Data!B5/1000,0),-1)</f>
        <v>4930</v>
      </c>
      <c r="D19" s="22"/>
      <c r="E19" s="48">
        <f>ROUND(100*Data!B5/Data!B$7,2)</f>
        <v>18.82</v>
      </c>
      <c r="F19" s="21"/>
      <c r="G19" s="48">
        <f>ROUND(Data!D5/1000000000,2)</f>
        <v>50.11</v>
      </c>
      <c r="H19" s="21"/>
      <c r="I19" s="53">
        <f>ROUND(100*Data!D5/Data!D$7,2)</f>
        <v>12.2</v>
      </c>
      <c r="J19" s="21"/>
      <c r="K19" s="45">
        <f>ROUND(ROUND(Data!F5/1000,0),-1)</f>
        <v>1740</v>
      </c>
      <c r="L19" s="21"/>
      <c r="M19" s="48">
        <f>ROUND(100*Data!F5/Data!F$7,2)</f>
        <v>20.3</v>
      </c>
      <c r="N19" s="21"/>
      <c r="O19" s="48">
        <f>ROUND(Data!H5/1000000000,2)</f>
        <v>21.67</v>
      </c>
      <c r="P19" s="21"/>
      <c r="Q19" s="48">
        <f>ROUND(100*Data!H5/Data!H$7,2)</f>
        <v>2.6</v>
      </c>
      <c r="R19" s="29"/>
      <c r="S19" s="30"/>
      <c r="T19" s="52">
        <f>ROUND(ROUND(Data!J5/1000,0),-1)</f>
        <v>7880</v>
      </c>
      <c r="U19" s="21"/>
      <c r="V19" s="48">
        <f>ROUND(100*Data!J5/Data!J$7,2)</f>
        <v>20.65</v>
      </c>
      <c r="W19" s="21"/>
      <c r="X19" s="48">
        <f>ROUND(Data!L5/1000000000,2)</f>
        <v>73.63</v>
      </c>
      <c r="Y19" s="21"/>
      <c r="Z19" s="48">
        <f>ROUND(100*Data!L5/Data!L$7,2)</f>
        <v>5.81</v>
      </c>
    </row>
    <row r="20" spans="1:26" ht="12.75">
      <c r="A20" s="33" t="s">
        <v>18</v>
      </c>
      <c r="B20" s="20"/>
      <c r="C20" s="52">
        <f>ROUND(ROUND(Data!B6/1000,0),-1)</f>
        <v>5530</v>
      </c>
      <c r="D20" s="22"/>
      <c r="E20" s="48">
        <f>ROUND(100*Data!B6/Data!B$7,2)</f>
        <v>21.1</v>
      </c>
      <c r="F20" s="21"/>
      <c r="G20" s="48">
        <f>ROUND(Data!D6/1000000000,2)</f>
        <v>260.29</v>
      </c>
      <c r="H20" s="21"/>
      <c r="I20" s="53">
        <f>ROUND(100*Data!D6/Data!D$7,2)</f>
        <v>63.39</v>
      </c>
      <c r="J20" s="21"/>
      <c r="K20" s="45">
        <f>ROUND(ROUND(Data!F6/1000,0),-1)</f>
        <v>4550</v>
      </c>
      <c r="L20" s="21"/>
      <c r="M20" s="48">
        <f>ROUND(100*Data!F6/Data!F$7,2)</f>
        <v>53.16</v>
      </c>
      <c r="N20" s="21"/>
      <c r="O20" s="48">
        <f>ROUND(Data!H6/1000000000,2)</f>
        <v>881.69</v>
      </c>
      <c r="P20" s="21"/>
      <c r="Q20" s="48">
        <f>ROUND(100*Data!H6/Data!H$7,2)</f>
        <v>105.97</v>
      </c>
      <c r="R20" s="29"/>
      <c r="S20" s="30"/>
      <c r="T20" s="52">
        <f>ROUND(ROUND(Data!J6/1000,0),-1)</f>
        <v>10570</v>
      </c>
      <c r="U20" s="21"/>
      <c r="V20" s="48">
        <f>ROUND(100*Data!J6/Data!J$7,2)</f>
        <v>27.72</v>
      </c>
      <c r="W20" s="21"/>
      <c r="X20" s="48">
        <f>ROUND(Data!L6/1000000000,2)</f>
        <v>1158.22</v>
      </c>
      <c r="Y20" s="21"/>
      <c r="Z20" s="48">
        <f>ROUND(100*Data!L6/Data!L$7,2)</f>
        <v>91.34</v>
      </c>
    </row>
    <row r="21" spans="1:26" ht="12.75">
      <c r="A21" s="33" t="s">
        <v>5</v>
      </c>
      <c r="B21" s="20"/>
      <c r="C21" s="54">
        <f>ROUND(ROUND(Data!B7/1000,0),-1)</f>
        <v>26190</v>
      </c>
      <c r="D21" s="46"/>
      <c r="E21" s="46">
        <f>ROUND(Data!C7,2)</f>
        <v>100</v>
      </c>
      <c r="F21" s="46"/>
      <c r="G21" s="46">
        <f>ROUND(Data!D7/1000000000,2)</f>
        <v>410.65</v>
      </c>
      <c r="H21" s="47"/>
      <c r="I21" s="55">
        <f>ROUND(Data!E7,2)</f>
        <v>100</v>
      </c>
      <c r="J21" s="47"/>
      <c r="K21" s="47">
        <f>ROUND(ROUND(Data!F7/1000,0),-1)</f>
        <v>8560</v>
      </c>
      <c r="L21" s="46"/>
      <c r="M21" s="46">
        <f>ROUND(Data!G7,2)</f>
        <v>100</v>
      </c>
      <c r="N21" s="46"/>
      <c r="O21" s="46">
        <f>ROUND(Data!H7/1000000000,2)</f>
        <v>831.98</v>
      </c>
      <c r="P21" s="47"/>
      <c r="Q21" s="46">
        <f>ROUND(Data!I7,2)</f>
        <v>100</v>
      </c>
      <c r="R21" s="44"/>
      <c r="S21" s="49"/>
      <c r="T21" s="54">
        <f>ROUND(ROUND(Data!J7/1000,0),-1)</f>
        <v>38130</v>
      </c>
      <c r="U21" s="46"/>
      <c r="V21" s="46">
        <f>ROUND(Data!K7,2)</f>
        <v>100</v>
      </c>
      <c r="W21" s="46"/>
      <c r="X21" s="46">
        <f>ROUND(Data!L7/1000000000,2)</f>
        <v>1268.06</v>
      </c>
      <c r="Y21" s="47"/>
      <c r="Z21" s="46">
        <f>ROUND(Data!M7,2)</f>
        <v>100</v>
      </c>
    </row>
    <row r="22" spans="1:26" ht="12.75">
      <c r="A22" s="33"/>
      <c r="B22" s="20"/>
      <c r="C22" s="52"/>
      <c r="D22" s="22"/>
      <c r="E22" s="48"/>
      <c r="F22" s="21"/>
      <c r="G22" s="48"/>
      <c r="H22" s="21"/>
      <c r="I22" s="53"/>
      <c r="J22" s="21"/>
      <c r="K22" s="45"/>
      <c r="L22" s="21"/>
      <c r="M22" s="48"/>
      <c r="N22" s="21"/>
      <c r="O22" s="48"/>
      <c r="P22" s="21"/>
      <c r="Q22" s="48"/>
      <c r="R22" s="29"/>
      <c r="S22" s="30"/>
      <c r="T22" s="52"/>
      <c r="U22" s="21"/>
      <c r="V22" s="48"/>
      <c r="W22" s="21"/>
      <c r="X22" s="48"/>
      <c r="Y22" s="21"/>
      <c r="Z22" s="48"/>
    </row>
    <row r="23" spans="1:26" ht="12.75">
      <c r="A23" s="35" t="s">
        <v>19</v>
      </c>
      <c r="B23" s="20"/>
      <c r="C23" s="52"/>
      <c r="D23" s="22"/>
      <c r="E23" s="48"/>
      <c r="F23" s="21"/>
      <c r="G23" s="48"/>
      <c r="H23" s="21"/>
      <c r="I23" s="53"/>
      <c r="J23" s="21"/>
      <c r="K23" s="45"/>
      <c r="L23" s="21"/>
      <c r="M23" s="48"/>
      <c r="N23" s="21"/>
      <c r="O23" s="48"/>
      <c r="P23" s="21"/>
      <c r="Q23" s="48"/>
      <c r="R23" s="29"/>
      <c r="S23" s="30"/>
      <c r="T23" s="52"/>
      <c r="U23" s="21"/>
      <c r="V23" s="48"/>
      <c r="W23" s="21"/>
      <c r="X23" s="48"/>
      <c r="Y23" s="21"/>
      <c r="Z23" s="48"/>
    </row>
    <row r="24" spans="1:26" ht="12.75">
      <c r="A24" s="33" t="s">
        <v>20</v>
      </c>
      <c r="B24" s="20"/>
      <c r="C24" s="52">
        <f>ROUND(ROUND(Data!B10/1000,0),-1)</f>
        <v>2620</v>
      </c>
      <c r="D24" s="22"/>
      <c r="E24" s="48">
        <f>ROUND(100*Data!B10/Data!B$7,2)</f>
        <v>9.99</v>
      </c>
      <c r="F24" s="21"/>
      <c r="G24" s="48">
        <f>ROUND(Data!D10/1000000000,2)</f>
        <v>48.62</v>
      </c>
      <c r="H24" s="21"/>
      <c r="I24" s="53">
        <f>ROUND(100*Data!D10/Data!D$7,2)</f>
        <v>11.84</v>
      </c>
      <c r="J24" s="21"/>
      <c r="K24" s="45">
        <f>ROUND(ROUND(Data!F10/1000,0),-1)</f>
        <v>1330</v>
      </c>
      <c r="L24" s="21"/>
      <c r="M24" s="48">
        <f>ROUND(100*Data!F10/Data!F$7,2)</f>
        <v>15.51</v>
      </c>
      <c r="N24" s="21"/>
      <c r="O24" s="48">
        <f>ROUND(Data!H10/1000000000,2)</f>
        <v>33.72</v>
      </c>
      <c r="P24" s="21"/>
      <c r="Q24" s="48">
        <f>ROUND(100*Data!H10/Data!H$7,2)</f>
        <v>4.05</v>
      </c>
      <c r="R24" s="29"/>
      <c r="S24" s="30"/>
      <c r="T24" s="52">
        <f>ROUND(ROUND(Data!J10/1000,0),-1)</f>
        <v>4410</v>
      </c>
      <c r="U24" s="21"/>
      <c r="V24" s="48">
        <f>ROUND(100*Data!J10/Data!J$7,2)</f>
        <v>11.56</v>
      </c>
      <c r="W24" s="21"/>
      <c r="X24" s="48">
        <f>ROUND(Data!L10/1000000000,2)</f>
        <v>80.14</v>
      </c>
      <c r="Y24" s="21"/>
      <c r="Z24" s="48">
        <f>ROUND(100*Data!L10/Data!L$7,2)</f>
        <v>6.32</v>
      </c>
    </row>
    <row r="25" spans="1:26" ht="12.75">
      <c r="A25" s="33" t="s">
        <v>21</v>
      </c>
      <c r="B25" s="20"/>
      <c r="C25" s="52">
        <f>ROUND(ROUND(Data!B11/1000,0),-1)</f>
        <v>1350</v>
      </c>
      <c r="D25" s="22"/>
      <c r="E25" s="48">
        <f>ROUND(100*Data!B11/Data!B$7,2)</f>
        <v>5.13</v>
      </c>
      <c r="F25" s="21"/>
      <c r="G25" s="48">
        <f>ROUND(Data!D11/1000000000,2)</f>
        <v>40.17</v>
      </c>
      <c r="H25" s="21"/>
      <c r="I25" s="53">
        <f>ROUND(100*Data!D11/Data!D$7,2)</f>
        <v>9.78</v>
      </c>
      <c r="J25" s="21"/>
      <c r="K25" s="45">
        <f>ROUND(ROUND(Data!F11/1000,0),-1)</f>
        <v>1010</v>
      </c>
      <c r="L25" s="21"/>
      <c r="M25" s="48">
        <f>ROUND(100*Data!F11/Data!F$7,2)</f>
        <v>11.76</v>
      </c>
      <c r="N25" s="21"/>
      <c r="O25" s="48">
        <f>ROUND(Data!H11/1000000000,2)</f>
        <v>37.54</v>
      </c>
      <c r="P25" s="21"/>
      <c r="Q25" s="48">
        <f>ROUND(100*Data!H11/Data!H$7,2)</f>
        <v>4.51</v>
      </c>
      <c r="R25" s="29"/>
      <c r="S25" s="30"/>
      <c r="T25" s="52">
        <f>ROUND(ROUND(Data!J11/1000,0),-1)</f>
        <v>2570</v>
      </c>
      <c r="U25" s="21"/>
      <c r="V25" s="48">
        <f>ROUND(100*Data!J11/Data!J$7,2)</f>
        <v>6.73</v>
      </c>
      <c r="W25" s="21"/>
      <c r="X25" s="48">
        <f>ROUND(Data!L11/1000000000,2)</f>
        <v>78.58</v>
      </c>
      <c r="Y25" s="21"/>
      <c r="Z25" s="48">
        <f>ROUND(100*Data!L11/Data!L$7,2)</f>
        <v>6.2</v>
      </c>
    </row>
    <row r="26" spans="1:27" s="4" customFormat="1" ht="12.75">
      <c r="A26" s="33" t="s">
        <v>22</v>
      </c>
      <c r="B26" s="24"/>
      <c r="C26" s="52">
        <f>ROUND(ROUND(Data!B12/1000,0),-1)</f>
        <v>1240</v>
      </c>
      <c r="D26" s="22"/>
      <c r="E26" s="48">
        <f>ROUND(100*Data!B12/Data!B$7,2)</f>
        <v>4.74</v>
      </c>
      <c r="F26" s="21"/>
      <c r="G26" s="48">
        <f>ROUND(Data!D12/1000000000,2)</f>
        <v>94.88</v>
      </c>
      <c r="H26" s="21"/>
      <c r="I26" s="53">
        <f>ROUND(100*Data!D12/Data!D$7,2)</f>
        <v>23.1</v>
      </c>
      <c r="J26" s="21"/>
      <c r="K26" s="45">
        <f>ROUND(ROUND(Data!F12/1000,0),-1)</f>
        <v>1500</v>
      </c>
      <c r="L26" s="21"/>
      <c r="M26" s="48">
        <f>ROUND(100*Data!F12/Data!F$7,2)</f>
        <v>17.49</v>
      </c>
      <c r="N26" s="21"/>
      <c r="O26" s="48">
        <f>ROUND(Data!H12/1000000000,2)</f>
        <v>171.96</v>
      </c>
      <c r="P26" s="21"/>
      <c r="Q26" s="48">
        <f>ROUND(100*Data!H12/Data!H$7,2)</f>
        <v>20.67</v>
      </c>
      <c r="R26" s="29"/>
      <c r="S26" s="30"/>
      <c r="T26" s="52">
        <f>ROUND(ROUND(Data!J12/1000,0),-1)</f>
        <v>2710</v>
      </c>
      <c r="U26" s="21"/>
      <c r="V26" s="48">
        <f>ROUND(100*Data!J12/Data!J$7,2)</f>
        <v>7.1</v>
      </c>
      <c r="W26" s="21"/>
      <c r="X26" s="48">
        <f>ROUND(Data!L12/1000000000,2)</f>
        <v>273.58</v>
      </c>
      <c r="Y26" s="21"/>
      <c r="Z26" s="48">
        <f>ROUND(100*Data!L12/Data!L$7,2)</f>
        <v>21.57</v>
      </c>
      <c r="AA26" s="1"/>
    </row>
    <row r="27" spans="1:27" s="4" customFormat="1" ht="12.75">
      <c r="A27" s="33" t="s">
        <v>23</v>
      </c>
      <c r="B27" s="24"/>
      <c r="C27" s="52">
        <f>ROUND(ROUND(Data!B13/1000,0),-1)</f>
        <v>320</v>
      </c>
      <c r="D27" s="22"/>
      <c r="E27" s="48">
        <f>ROUND(100*Data!B13/Data!B$7,2)</f>
        <v>1.24</v>
      </c>
      <c r="F27" s="21"/>
      <c r="G27" s="48">
        <f>ROUND(Data!D13/1000000000,2)</f>
        <v>76.62</v>
      </c>
      <c r="H27" s="21"/>
      <c r="I27" s="53">
        <f>ROUND(100*Data!D13/Data!D$7,2)</f>
        <v>18.66</v>
      </c>
      <c r="J27" s="21"/>
      <c r="K27" s="45">
        <f>ROUND(ROUND(Data!F13/1000,0),-1)</f>
        <v>720</v>
      </c>
      <c r="L27" s="21"/>
      <c r="M27" s="48">
        <f>ROUND(100*Data!F13/Data!F$7,2)</f>
        <v>8.4</v>
      </c>
      <c r="N27" s="21"/>
      <c r="O27" s="48">
        <f>ROUND(Data!H13/1000000000,2)</f>
        <v>638.48</v>
      </c>
      <c r="P27" s="21"/>
      <c r="Q27" s="48">
        <f>ROUND(100*Data!H13/Data!H$7,2)</f>
        <v>76.74</v>
      </c>
      <c r="R27" s="29"/>
      <c r="S27" s="30"/>
      <c r="T27" s="52">
        <f>ROUND(ROUND(Data!J13/1000,0),-1)</f>
        <v>890</v>
      </c>
      <c r="U27" s="21"/>
      <c r="V27" s="48">
        <f>ROUND(100*Data!J13/Data!J$7,2)</f>
        <v>2.33</v>
      </c>
      <c r="W27" s="21"/>
      <c r="X27" s="48">
        <f>ROUND(Data!L13/1000000000,2)</f>
        <v>725.92</v>
      </c>
      <c r="Y27" s="21"/>
      <c r="Z27" s="48">
        <f>ROUND(100*Data!L13/Data!L$7,2)</f>
        <v>57.25</v>
      </c>
      <c r="AA27" s="1"/>
    </row>
    <row r="28" spans="1:27" s="4" customFormat="1" ht="12.75">
      <c r="A28" s="36" t="s">
        <v>24</v>
      </c>
      <c r="B28" s="24"/>
      <c r="C28" s="52">
        <f>ROUND(ROUND(Data!B14/1000,0),-1)</f>
        <v>40</v>
      </c>
      <c r="D28" s="22"/>
      <c r="E28" s="48">
        <f>ROUND(100*Data!B14/Data!B$7,2)</f>
        <v>0.13</v>
      </c>
      <c r="F28" s="21"/>
      <c r="G28" s="48">
        <f>ROUND(Data!D14/1000000000,2)</f>
        <v>15.86</v>
      </c>
      <c r="H28" s="21"/>
      <c r="I28" s="53">
        <f>ROUND(100*Data!D14/Data!D$7,2)</f>
        <v>3.86</v>
      </c>
      <c r="J28" s="21"/>
      <c r="K28" s="45">
        <f>ROUND(ROUND(Data!F14/1000,0),-1)</f>
        <v>100</v>
      </c>
      <c r="L28" s="21"/>
      <c r="M28" s="48">
        <f>ROUND(100*Data!F14/Data!F$7,2)</f>
        <v>1.12</v>
      </c>
      <c r="N28" s="21"/>
      <c r="O28" s="48">
        <f>ROUND(Data!H14/1000000000,2)</f>
        <v>291.95</v>
      </c>
      <c r="P28" s="21"/>
      <c r="Q28" s="48">
        <f>ROUND(100*Data!H14/Data!H$7,2)</f>
        <v>35.09</v>
      </c>
      <c r="R28" s="29"/>
      <c r="S28" s="30"/>
      <c r="T28" s="52">
        <f>ROUND(ROUND(Data!J14/1000,0),-1)</f>
        <v>100</v>
      </c>
      <c r="U28" s="21"/>
      <c r="V28" s="48">
        <f>ROUND(100*Data!J14/Data!J$7,2)</f>
        <v>0.27</v>
      </c>
      <c r="W28" s="21"/>
      <c r="X28" s="48">
        <f>ROUND(Data!L14/1000000000,2)</f>
        <v>310.34</v>
      </c>
      <c r="Y28" s="21"/>
      <c r="Z28" s="48">
        <f>ROUND(100*Data!L14/Data!L$7,2)</f>
        <v>24.47</v>
      </c>
      <c r="AA28" s="1"/>
    </row>
    <row r="29" spans="1:26" s="4" customFormat="1" ht="12.75">
      <c r="A29" s="65"/>
      <c r="B29" s="24"/>
      <c r="C29" s="21"/>
      <c r="D29" s="22"/>
      <c r="E29" s="23"/>
      <c r="F29" s="21"/>
      <c r="G29" s="21"/>
      <c r="H29" s="21"/>
      <c r="I29" s="23"/>
      <c r="J29" s="21"/>
      <c r="K29" s="21"/>
      <c r="L29" s="21"/>
      <c r="M29" s="23"/>
      <c r="N29" s="21"/>
      <c r="O29" s="21"/>
      <c r="P29" s="21"/>
      <c r="Q29" s="23"/>
      <c r="R29" s="29"/>
      <c r="S29" s="30"/>
      <c r="T29" s="21"/>
      <c r="U29" s="21"/>
      <c r="V29" s="23"/>
      <c r="W29" s="21"/>
      <c r="X29" s="21"/>
      <c r="Y29" s="21"/>
      <c r="Z29" s="23"/>
    </row>
    <row r="30" spans="1:26" ht="12.75">
      <c r="A30" s="6" t="s">
        <v>81</v>
      </c>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ht="12.75" customHeight="1">
      <c r="A31" s="6" t="s">
        <v>82</v>
      </c>
      <c r="B31" s="26"/>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ht="12" customHeight="1">
      <c r="A32" s="67" t="s">
        <v>80</v>
      </c>
      <c r="B32" s="67"/>
      <c r="C32" s="67"/>
      <c r="D32" s="67"/>
      <c r="E32" s="67"/>
      <c r="F32" s="67"/>
      <c r="G32" s="67"/>
      <c r="H32" s="67"/>
      <c r="I32" s="67"/>
      <c r="J32" s="67"/>
      <c r="K32" s="67"/>
      <c r="L32" s="67"/>
      <c r="M32" s="67"/>
      <c r="N32" s="67"/>
      <c r="O32" s="67"/>
      <c r="P32" s="67"/>
      <c r="Q32" s="67"/>
      <c r="R32" s="67"/>
      <c r="S32" s="67"/>
      <c r="T32" s="67"/>
      <c r="U32" s="67"/>
      <c r="V32" s="67"/>
      <c r="W32" s="67"/>
      <c r="X32" s="67"/>
      <c r="Y32" s="67"/>
      <c r="Z32" s="67"/>
    </row>
    <row r="33" spans="1:26" ht="12.75" customHeight="1">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row>
    <row r="34" spans="1:26" ht="11.25" customHeight="1">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row>
    <row r="35" spans="1:26" s="37" customFormat="1" ht="13.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row>
    <row r="36" spans="1:26" ht="12.75" customHeight="1">
      <c r="A36" s="70" t="s">
        <v>79</v>
      </c>
      <c r="B36" s="70"/>
      <c r="C36" s="70"/>
      <c r="D36" s="70"/>
      <c r="E36" s="70"/>
      <c r="F36" s="70"/>
      <c r="G36" s="70"/>
      <c r="H36" s="70"/>
      <c r="I36" s="70"/>
      <c r="J36" s="62"/>
      <c r="K36" s="62"/>
      <c r="L36" s="62"/>
      <c r="M36" s="62"/>
      <c r="N36" s="62"/>
      <c r="O36" s="62"/>
      <c r="P36" s="62"/>
      <c r="Q36" s="62"/>
      <c r="R36" s="62"/>
      <c r="S36" s="62"/>
      <c r="T36" s="62"/>
      <c r="U36" s="62"/>
      <c r="V36" s="64"/>
      <c r="W36" s="64"/>
      <c r="X36" s="64"/>
      <c r="Y36" s="64"/>
      <c r="Z36" s="64"/>
    </row>
    <row r="37" spans="1:26" ht="26.25" customHeight="1">
      <c r="A37" s="69" t="s">
        <v>76</v>
      </c>
      <c r="B37" s="69"/>
      <c r="C37" s="69"/>
      <c r="D37" s="69"/>
      <c r="E37" s="69"/>
      <c r="F37" s="69"/>
      <c r="G37" s="69"/>
      <c r="H37" s="69"/>
      <c r="I37" s="69"/>
      <c r="J37" s="69"/>
      <c r="K37" s="69"/>
      <c r="L37" s="69"/>
      <c r="M37" s="69"/>
      <c r="N37" s="69"/>
      <c r="O37" s="69"/>
      <c r="P37" s="69"/>
      <c r="Q37" s="69"/>
      <c r="R37" s="69"/>
      <c r="S37" s="69"/>
      <c r="T37" s="69"/>
      <c r="U37" s="69"/>
      <c r="V37" s="69"/>
      <c r="W37" s="69"/>
      <c r="X37" s="69"/>
      <c r="Y37" s="69"/>
      <c r="Z37" s="69"/>
    </row>
    <row r="38" spans="1:26" ht="12.75" customHeight="1">
      <c r="A38" s="68" t="s">
        <v>75</v>
      </c>
      <c r="B38" s="68"/>
      <c r="C38" s="68"/>
      <c r="D38" s="68"/>
      <c r="E38" s="68"/>
      <c r="F38" s="68"/>
      <c r="G38" s="68"/>
      <c r="H38" s="68"/>
      <c r="I38" s="68"/>
      <c r="J38" s="68"/>
      <c r="K38" s="68"/>
      <c r="L38" s="68"/>
      <c r="M38" s="68"/>
      <c r="N38" s="68"/>
      <c r="O38" s="68"/>
      <c r="P38" s="68"/>
      <c r="Q38" s="68"/>
      <c r="R38" s="68"/>
      <c r="S38" s="68"/>
      <c r="T38" s="68"/>
      <c r="U38" s="68"/>
      <c r="V38" s="68"/>
      <c r="W38" s="68"/>
      <c r="X38" s="68"/>
      <c r="Y38" s="68"/>
      <c r="Z38" s="68"/>
    </row>
    <row r="39" spans="1:26" ht="12.75">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row>
    <row r="40" spans="1:26" ht="12.75">
      <c r="A40" s="68" t="s">
        <v>74</v>
      </c>
      <c r="B40" s="68"/>
      <c r="C40" s="68"/>
      <c r="D40" s="68"/>
      <c r="E40" s="68"/>
      <c r="F40" s="68"/>
      <c r="G40" s="68"/>
      <c r="H40" s="68"/>
      <c r="I40" s="68"/>
      <c r="J40" s="68"/>
      <c r="K40" s="68"/>
      <c r="L40" s="68"/>
      <c r="M40" s="68"/>
      <c r="N40" s="68"/>
      <c r="O40" s="68"/>
      <c r="P40" s="68"/>
      <c r="Q40" s="68"/>
      <c r="R40" s="68"/>
      <c r="S40" s="68"/>
      <c r="T40" s="68"/>
      <c r="U40" s="68"/>
      <c r="V40" s="68"/>
      <c r="W40" s="68"/>
      <c r="X40" s="68"/>
      <c r="Y40" s="68"/>
      <c r="Z40" s="68"/>
    </row>
    <row r="41" spans="1:26" ht="12.75">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row>
  </sheetData>
  <sheetProtection/>
  <mergeCells count="20">
    <mergeCell ref="G12:I12"/>
    <mergeCell ref="K12:M12"/>
    <mergeCell ref="O12:Q12"/>
    <mergeCell ref="A4:Z4"/>
    <mergeCell ref="T12:V12"/>
    <mergeCell ref="A5:Z5"/>
    <mergeCell ref="A8:A14"/>
    <mergeCell ref="A6:Z6"/>
    <mergeCell ref="K10:Q11"/>
    <mergeCell ref="T10:Z11"/>
    <mergeCell ref="A32:Z35"/>
    <mergeCell ref="A40:Z41"/>
    <mergeCell ref="A38:Z39"/>
    <mergeCell ref="A37:Z37"/>
    <mergeCell ref="A36:I36"/>
    <mergeCell ref="A2:Z2"/>
    <mergeCell ref="X12:Z12"/>
    <mergeCell ref="C10:I11"/>
    <mergeCell ref="C8:Z9"/>
    <mergeCell ref="C12:E12"/>
  </mergeCells>
  <hyperlinks>
    <hyperlink ref="Z1" r:id="rId1" display="http://www.taxpolicycenter.org"/>
    <hyperlink ref="A36:I36" r:id="rId2" display="http://www.taxpolicycenter.org/TaxModel/income.cfm"/>
    <hyperlink ref="A36" r:id="rId3" display="http://www.taxpolicycenter.org/TaxModel/income.cfm"/>
  </hyperlinks>
  <printOptions horizontalCentered="1"/>
  <pageMargins left="0.3" right="0.3" top="0.3" bottom="0.3" header="0" footer="0"/>
  <pageSetup fitToHeight="1" fitToWidth="1" horizontalDpi="600" verticalDpi="600" orientation="landscape" scale="77" r:id="rId4"/>
</worksheet>
</file>

<file path=xl/worksheets/sheet2.xml><?xml version="1.0" encoding="utf-8"?>
<worksheet xmlns="http://schemas.openxmlformats.org/spreadsheetml/2006/main" xmlns:r="http://schemas.openxmlformats.org/officeDocument/2006/relationships">
  <sheetPr codeName="Sheet2">
    <pageSetUpPr fitToPage="1"/>
  </sheetPr>
  <dimension ref="A1:AF43"/>
  <sheetViews>
    <sheetView showGridLines="0" tabSelected="1" zoomScale="90" zoomScaleNormal="90" zoomScalePageLayoutView="0" workbookViewId="0" topLeftCell="A1">
      <selection activeCell="C22" activeCellId="1" sqref="C22 A1:Z41"/>
    </sheetView>
  </sheetViews>
  <sheetFormatPr defaultColWidth="8.16015625" defaultRowHeight="12.75"/>
  <cols>
    <col min="1" max="1" width="15.83203125" style="1" customWidth="1"/>
    <col min="2" max="2" width="1.83203125" style="1" customWidth="1"/>
    <col min="3" max="3" width="13.83203125" style="1" bestFit="1" customWidth="1"/>
    <col min="4" max="4" width="0.82421875" style="1" customWidth="1"/>
    <col min="5" max="5" width="8.83203125" style="1" customWidth="1"/>
    <col min="6" max="6" width="1.0078125" style="1" customWidth="1"/>
    <col min="7" max="7" width="11.5" style="1" customWidth="1"/>
    <col min="8" max="8" width="0.82421875" style="1" customWidth="1"/>
    <col min="9" max="9" width="8.83203125" style="1" customWidth="1"/>
    <col min="10" max="10" width="1.0078125" style="1" customWidth="1"/>
    <col min="11" max="11" width="13.83203125" style="1" bestFit="1" customWidth="1"/>
    <col min="12" max="12" width="0.82421875" style="1" customWidth="1"/>
    <col min="13" max="13" width="8.83203125" style="1" customWidth="1"/>
    <col min="14" max="14" width="1.0078125" style="1" customWidth="1"/>
    <col min="15" max="15" width="10.83203125" style="1" customWidth="1"/>
    <col min="16" max="16" width="0.82421875" style="1" customWidth="1"/>
    <col min="17" max="17" width="10.33203125" style="1" customWidth="1"/>
    <col min="18" max="19" width="1.0078125" style="1" customWidth="1"/>
    <col min="20" max="20" width="15.33203125" style="1" bestFit="1" customWidth="1"/>
    <col min="21" max="21" width="0.82421875" style="1" customWidth="1"/>
    <col min="22" max="22" width="7.83203125" style="1" bestFit="1" customWidth="1"/>
    <col min="23" max="23" width="1.0078125" style="1" customWidth="1"/>
    <col min="24" max="24" width="12.16015625" style="1" customWidth="1"/>
    <col min="25" max="25" width="0.82421875" style="1" customWidth="1"/>
    <col min="26" max="26" width="8.83203125" style="1" customWidth="1"/>
    <col min="27" max="27" width="8.16015625" style="1" customWidth="1"/>
    <col min="28" max="28" width="1.83203125" style="1" customWidth="1"/>
    <col min="29" max="16384" width="8.16015625" style="1" customWidth="1"/>
  </cols>
  <sheetData>
    <row r="1" spans="1:26" ht="12.75">
      <c r="A1" s="5">
        <v>44986</v>
      </c>
      <c r="B1" s="7" t="s">
        <v>8</v>
      </c>
      <c r="C1" s="6"/>
      <c r="D1" s="6"/>
      <c r="E1" s="6"/>
      <c r="F1" s="6"/>
      <c r="G1" s="6"/>
      <c r="H1" s="6"/>
      <c r="I1" s="6"/>
      <c r="J1" s="6"/>
      <c r="K1" s="6"/>
      <c r="L1" s="6"/>
      <c r="M1" s="6"/>
      <c r="N1" s="6"/>
      <c r="O1" s="6"/>
      <c r="P1" s="6"/>
      <c r="Q1" s="6"/>
      <c r="R1" s="6"/>
      <c r="S1" s="6"/>
      <c r="T1" s="6"/>
      <c r="U1" s="6"/>
      <c r="V1" s="6"/>
      <c r="W1" s="6"/>
      <c r="X1" s="6"/>
      <c r="Y1" s="6"/>
      <c r="Z1" s="8" t="s">
        <v>9</v>
      </c>
    </row>
    <row r="2" spans="1:28" s="57" customFormat="1" ht="12" customHeight="1">
      <c r="A2" s="56"/>
      <c r="B2" s="56"/>
      <c r="C2" s="56"/>
      <c r="D2" s="56"/>
      <c r="E2" s="56"/>
      <c r="F2" s="56"/>
      <c r="G2" s="56"/>
      <c r="H2" s="56"/>
      <c r="I2" s="56"/>
      <c r="J2" s="56"/>
      <c r="K2" s="56"/>
      <c r="L2" s="56"/>
      <c r="M2" s="56"/>
      <c r="N2" s="56"/>
      <c r="O2" s="56"/>
      <c r="P2" s="56"/>
      <c r="Q2" s="56"/>
      <c r="R2" s="56"/>
      <c r="S2" s="56"/>
      <c r="T2" s="56"/>
      <c r="U2" s="56"/>
      <c r="V2" s="56"/>
      <c r="W2" s="56"/>
      <c r="X2" s="56"/>
      <c r="Y2" s="56"/>
      <c r="Z2" s="56"/>
      <c r="AB2" s="58"/>
    </row>
    <row r="3" spans="1:26" s="2" customFormat="1" ht="15.75" customHeight="1">
      <c r="A3" s="80" t="s">
        <v>84</v>
      </c>
      <c r="B3" s="80"/>
      <c r="C3" s="80"/>
      <c r="D3" s="80"/>
      <c r="E3" s="80"/>
      <c r="F3" s="80"/>
      <c r="G3" s="80"/>
      <c r="H3" s="80"/>
      <c r="I3" s="80"/>
      <c r="J3" s="80"/>
      <c r="K3" s="80"/>
      <c r="L3" s="80"/>
      <c r="M3" s="80"/>
      <c r="N3" s="80"/>
      <c r="O3" s="80"/>
      <c r="P3" s="80"/>
      <c r="Q3" s="80"/>
      <c r="R3" s="80"/>
      <c r="S3" s="80"/>
      <c r="T3" s="80"/>
      <c r="U3" s="80"/>
      <c r="V3" s="80"/>
      <c r="W3" s="80"/>
      <c r="X3" s="80"/>
      <c r="Y3" s="80"/>
      <c r="Z3" s="80"/>
    </row>
    <row r="4" spans="1:26" s="2" customFormat="1" ht="15.75" customHeight="1">
      <c r="A4" s="77" t="s">
        <v>83</v>
      </c>
      <c r="B4" s="77"/>
      <c r="C4" s="81"/>
      <c r="D4" s="81"/>
      <c r="E4" s="81"/>
      <c r="F4" s="81"/>
      <c r="G4" s="81"/>
      <c r="H4" s="81"/>
      <c r="I4" s="81"/>
      <c r="J4" s="81"/>
      <c r="K4" s="81"/>
      <c r="L4" s="81"/>
      <c r="M4" s="81"/>
      <c r="N4" s="81"/>
      <c r="O4" s="81"/>
      <c r="P4" s="81"/>
      <c r="Q4" s="81"/>
      <c r="R4" s="81"/>
      <c r="S4" s="81"/>
      <c r="T4" s="81"/>
      <c r="U4" s="81"/>
      <c r="V4" s="81"/>
      <c r="W4" s="81"/>
      <c r="X4" s="81"/>
      <c r="Y4" s="81"/>
      <c r="Z4" s="81"/>
    </row>
    <row r="5" spans="1:26" s="2" customFormat="1" ht="15.75" customHeight="1">
      <c r="A5" s="77" t="s">
        <v>10</v>
      </c>
      <c r="B5" s="77"/>
      <c r="C5" s="77"/>
      <c r="D5" s="77"/>
      <c r="E5" s="77"/>
      <c r="F5" s="77"/>
      <c r="G5" s="77"/>
      <c r="H5" s="77"/>
      <c r="I5" s="77"/>
      <c r="J5" s="77"/>
      <c r="K5" s="77"/>
      <c r="L5" s="77"/>
      <c r="M5" s="77"/>
      <c r="N5" s="77"/>
      <c r="O5" s="77"/>
      <c r="P5" s="77"/>
      <c r="Q5" s="77"/>
      <c r="R5" s="77"/>
      <c r="S5" s="77"/>
      <c r="T5" s="77"/>
      <c r="U5" s="77"/>
      <c r="V5" s="77"/>
      <c r="W5" s="77"/>
      <c r="X5" s="77"/>
      <c r="Y5" s="77"/>
      <c r="Z5" s="77"/>
    </row>
    <row r="6" spans="1:26" ht="13.5" thickBot="1">
      <c r="A6" s="9"/>
      <c r="B6" s="9"/>
      <c r="C6" s="9"/>
      <c r="D6" s="9"/>
      <c r="E6" s="9"/>
      <c r="F6" s="9"/>
      <c r="G6" s="9"/>
      <c r="H6" s="9"/>
      <c r="I6" s="9"/>
      <c r="J6" s="9"/>
      <c r="K6" s="9"/>
      <c r="L6" s="9"/>
      <c r="M6" s="9"/>
      <c r="N6" s="9"/>
      <c r="O6" s="9"/>
      <c r="P6" s="9"/>
      <c r="Q6" s="9"/>
      <c r="R6" s="9"/>
      <c r="S6" s="9"/>
      <c r="T6" s="9"/>
      <c r="U6" s="9"/>
      <c r="V6" s="9"/>
      <c r="W6" s="9"/>
      <c r="X6" s="9"/>
      <c r="Y6" s="9"/>
      <c r="Z6" s="9"/>
    </row>
    <row r="7" spans="1:26" ht="13.5" customHeight="1" thickTop="1">
      <c r="A7" s="74" t="s">
        <v>25</v>
      </c>
      <c r="B7" s="10"/>
      <c r="C7" s="74" t="s">
        <v>0</v>
      </c>
      <c r="D7" s="75"/>
      <c r="E7" s="75"/>
      <c r="F7" s="75"/>
      <c r="G7" s="75"/>
      <c r="H7" s="75"/>
      <c r="I7" s="75"/>
      <c r="J7" s="75"/>
      <c r="K7" s="75"/>
      <c r="L7" s="75"/>
      <c r="M7" s="75"/>
      <c r="N7" s="75"/>
      <c r="O7" s="75"/>
      <c r="P7" s="75"/>
      <c r="Q7" s="75"/>
      <c r="R7" s="75"/>
      <c r="S7" s="75"/>
      <c r="T7" s="75"/>
      <c r="U7" s="75"/>
      <c r="V7" s="75"/>
      <c r="W7" s="75"/>
      <c r="X7" s="75"/>
      <c r="Y7" s="75"/>
      <c r="Z7" s="75"/>
    </row>
    <row r="8" spans="1:26" ht="13.5" customHeight="1">
      <c r="A8" s="73"/>
      <c r="B8" s="10"/>
      <c r="C8" s="76"/>
      <c r="D8" s="76"/>
      <c r="E8" s="76"/>
      <c r="F8" s="76"/>
      <c r="G8" s="76"/>
      <c r="H8" s="76"/>
      <c r="I8" s="76"/>
      <c r="J8" s="76"/>
      <c r="K8" s="76"/>
      <c r="L8" s="76"/>
      <c r="M8" s="76"/>
      <c r="N8" s="76"/>
      <c r="O8" s="76"/>
      <c r="P8" s="76"/>
      <c r="Q8" s="76"/>
      <c r="R8" s="76"/>
      <c r="S8" s="76"/>
      <c r="T8" s="76"/>
      <c r="U8" s="76"/>
      <c r="V8" s="76"/>
      <c r="W8" s="76"/>
      <c r="X8" s="76"/>
      <c r="Y8" s="76"/>
      <c r="Z8" s="76"/>
    </row>
    <row r="9" spans="1:26" ht="12.75" customHeight="1">
      <c r="A9" s="78"/>
      <c r="B9" s="32"/>
      <c r="C9" s="73" t="s">
        <v>13</v>
      </c>
      <c r="D9" s="73"/>
      <c r="E9" s="73"/>
      <c r="F9" s="73"/>
      <c r="G9" s="73"/>
      <c r="H9" s="73"/>
      <c r="I9" s="73"/>
      <c r="J9" s="60"/>
      <c r="K9" s="73" t="s">
        <v>77</v>
      </c>
      <c r="L9" s="73"/>
      <c r="M9" s="73"/>
      <c r="N9" s="73"/>
      <c r="O9" s="73"/>
      <c r="P9" s="73"/>
      <c r="Q9" s="73"/>
      <c r="R9" s="60"/>
      <c r="S9" s="12"/>
      <c r="T9" s="73" t="s">
        <v>78</v>
      </c>
      <c r="U9" s="73"/>
      <c r="V9" s="73"/>
      <c r="W9" s="73"/>
      <c r="X9" s="73"/>
      <c r="Y9" s="73"/>
      <c r="Z9" s="73"/>
    </row>
    <row r="10" spans="1:26" ht="27" customHeight="1">
      <c r="A10" s="78"/>
      <c r="B10" s="32"/>
      <c r="C10" s="72"/>
      <c r="D10" s="72"/>
      <c r="E10" s="72"/>
      <c r="F10" s="72"/>
      <c r="G10" s="72"/>
      <c r="H10" s="72"/>
      <c r="I10" s="72"/>
      <c r="J10" s="60"/>
      <c r="K10" s="72"/>
      <c r="L10" s="72"/>
      <c r="M10" s="72"/>
      <c r="N10" s="72"/>
      <c r="O10" s="72"/>
      <c r="P10" s="72"/>
      <c r="Q10" s="72"/>
      <c r="R10" s="60"/>
      <c r="S10" s="14"/>
      <c r="T10" s="72"/>
      <c r="U10" s="72"/>
      <c r="V10" s="72"/>
      <c r="W10" s="72"/>
      <c r="X10" s="72"/>
      <c r="Y10" s="72"/>
      <c r="Z10" s="72"/>
    </row>
    <row r="11" spans="1:26" ht="12.75" customHeight="1">
      <c r="A11" s="78"/>
      <c r="B11" s="32"/>
      <c r="C11" s="72" t="s">
        <v>6</v>
      </c>
      <c r="D11" s="72"/>
      <c r="E11" s="72"/>
      <c r="F11" s="32"/>
      <c r="G11" s="72" t="s">
        <v>71</v>
      </c>
      <c r="H11" s="72"/>
      <c r="I11" s="72"/>
      <c r="J11" s="32"/>
      <c r="K11" s="72" t="s">
        <v>6</v>
      </c>
      <c r="L11" s="72"/>
      <c r="M11" s="72"/>
      <c r="N11" s="32"/>
      <c r="O11" s="72" t="s">
        <v>72</v>
      </c>
      <c r="P11" s="72"/>
      <c r="Q11" s="72"/>
      <c r="R11" s="32"/>
      <c r="S11" s="14"/>
      <c r="T11" s="72" t="s">
        <v>6</v>
      </c>
      <c r="U11" s="72"/>
      <c r="V11" s="72"/>
      <c r="W11" s="32"/>
      <c r="X11" s="72" t="s">
        <v>72</v>
      </c>
      <c r="Y11" s="72"/>
      <c r="Z11" s="72"/>
    </row>
    <row r="12" spans="1:26" ht="12.75" customHeight="1">
      <c r="A12" s="78"/>
      <c r="B12" s="32"/>
      <c r="C12" s="32" t="s">
        <v>1</v>
      </c>
      <c r="D12" s="32"/>
      <c r="E12" s="32" t="s">
        <v>2</v>
      </c>
      <c r="F12" s="32"/>
      <c r="G12" s="15" t="s">
        <v>7</v>
      </c>
      <c r="H12" s="15"/>
      <c r="I12" s="32" t="s">
        <v>2</v>
      </c>
      <c r="J12" s="32"/>
      <c r="K12" s="32" t="s">
        <v>1</v>
      </c>
      <c r="L12" s="32"/>
      <c r="M12" s="32" t="s">
        <v>2</v>
      </c>
      <c r="N12" s="32"/>
      <c r="O12" s="15" t="s">
        <v>7</v>
      </c>
      <c r="P12" s="15"/>
      <c r="Q12" s="32" t="s">
        <v>2</v>
      </c>
      <c r="R12" s="32"/>
      <c r="S12" s="14"/>
      <c r="T12" s="32" t="s">
        <v>1</v>
      </c>
      <c r="U12" s="32"/>
      <c r="V12" s="32" t="s">
        <v>2</v>
      </c>
      <c r="W12" s="32"/>
      <c r="X12" s="15" t="s">
        <v>7</v>
      </c>
      <c r="Y12" s="15"/>
      <c r="Z12" s="32" t="s">
        <v>2</v>
      </c>
    </row>
    <row r="13" spans="1:26" ht="12.75" customHeight="1">
      <c r="A13" s="79"/>
      <c r="B13" s="32"/>
      <c r="C13" s="31" t="s">
        <v>3</v>
      </c>
      <c r="D13" s="32"/>
      <c r="E13" s="31" t="s">
        <v>4</v>
      </c>
      <c r="F13" s="17"/>
      <c r="G13" s="31" t="s">
        <v>73</v>
      </c>
      <c r="H13" s="32"/>
      <c r="I13" s="31" t="s">
        <v>4</v>
      </c>
      <c r="J13" s="32"/>
      <c r="K13" s="31" t="s">
        <v>3</v>
      </c>
      <c r="L13" s="32"/>
      <c r="M13" s="31" t="s">
        <v>4</v>
      </c>
      <c r="N13" s="17"/>
      <c r="O13" s="31" t="s">
        <v>73</v>
      </c>
      <c r="P13" s="32"/>
      <c r="Q13" s="31" t="s">
        <v>4</v>
      </c>
      <c r="R13" s="32"/>
      <c r="S13" s="14"/>
      <c r="T13" s="31" t="s">
        <v>3</v>
      </c>
      <c r="U13" s="31"/>
      <c r="V13" s="31" t="s">
        <v>4</v>
      </c>
      <c r="W13" s="17"/>
      <c r="X13" s="31" t="s">
        <v>73</v>
      </c>
      <c r="Y13" s="32"/>
      <c r="Z13" s="31" t="s">
        <v>4</v>
      </c>
    </row>
    <row r="14" spans="1:32" ht="12.75">
      <c r="A14" s="6"/>
      <c r="B14" s="6"/>
      <c r="C14" s="45"/>
      <c r="D14" s="6"/>
      <c r="E14" s="6"/>
      <c r="F14" s="6"/>
      <c r="G14" s="6"/>
      <c r="H14" s="6"/>
      <c r="I14" s="6"/>
      <c r="J14" s="6"/>
      <c r="K14" s="6"/>
      <c r="L14" s="6"/>
      <c r="M14" s="6"/>
      <c r="N14" s="6"/>
      <c r="O14" s="6"/>
      <c r="P14" s="6"/>
      <c r="Q14" s="6"/>
      <c r="R14" s="6"/>
      <c r="S14" s="19"/>
      <c r="T14" s="6"/>
      <c r="U14" s="6"/>
      <c r="V14" s="6"/>
      <c r="W14" s="6"/>
      <c r="X14" s="6"/>
      <c r="Y14" s="6"/>
      <c r="Z14" s="6"/>
      <c r="AD14" s="51"/>
      <c r="AE14" s="51"/>
      <c r="AF14" s="51"/>
    </row>
    <row r="15" spans="1:32" ht="12.75">
      <c r="A15" s="33" t="s">
        <v>14</v>
      </c>
      <c r="B15" s="20"/>
      <c r="C15" s="21">
        <f>ROUND(ROUND(Data!P2/1000,0),-1)</f>
        <v>5170</v>
      </c>
      <c r="D15" s="22"/>
      <c r="E15" s="23">
        <f>ROUND(100*Data!P2/Data!P$7,2)</f>
        <v>27.08</v>
      </c>
      <c r="F15" s="21"/>
      <c r="G15" s="48">
        <f>ROUND(Data!R2/1000000000,2)</f>
        <v>53.34</v>
      </c>
      <c r="H15" s="21"/>
      <c r="I15" s="23">
        <f>ROUND(100*Data!R2/Data!R$7,2)</f>
        <v>9.59</v>
      </c>
      <c r="J15" s="21"/>
      <c r="K15" s="21">
        <f>ROUND(ROUND(Data!T2/1000,0),-1)</f>
        <v>160</v>
      </c>
      <c r="L15" s="21"/>
      <c r="M15" s="23">
        <f>ROUND(100*Data!T2/Data!T$7,2)</f>
        <v>2.87</v>
      </c>
      <c r="N15" s="21"/>
      <c r="O15" s="48">
        <f>ROUND(Data!V2/1000000000,2)</f>
        <v>1.71</v>
      </c>
      <c r="P15" s="21"/>
      <c r="Q15" s="23">
        <f>ROUND(100*Data!V2/Data!V$7,2)</f>
        <v>0.16</v>
      </c>
      <c r="R15" s="21"/>
      <c r="S15" s="30"/>
      <c r="T15" s="21">
        <f>ROUND(ROUND(Data!X2/1000,0),-1)</f>
        <v>5430</v>
      </c>
      <c r="U15" s="21"/>
      <c r="V15" s="23">
        <f>ROUND(100*Data!X2/Data!X$7,2)</f>
        <v>21.28</v>
      </c>
      <c r="W15" s="21"/>
      <c r="X15" s="48">
        <f>ROUND(Data!Z2/1000000000,2)</f>
        <v>55.36</v>
      </c>
      <c r="Y15" s="21"/>
      <c r="Z15" s="23">
        <f>ROUND(100*Data!Z2/Data!Z$7,2)</f>
        <v>3.32</v>
      </c>
      <c r="AD15" s="51"/>
      <c r="AE15" s="51"/>
      <c r="AF15" s="51"/>
    </row>
    <row r="16" spans="1:32" ht="12.75">
      <c r="A16" s="34" t="s">
        <v>15</v>
      </c>
      <c r="B16" s="20"/>
      <c r="C16" s="45">
        <f>ROUND(ROUND(Data!P3/1000,0),-1)</f>
        <v>3560</v>
      </c>
      <c r="D16" s="22"/>
      <c r="E16" s="48">
        <f>ROUND(100*Data!P3/Data!P$7,2)</f>
        <v>18.64</v>
      </c>
      <c r="F16" s="21"/>
      <c r="G16" s="48">
        <f>ROUND(Data!R3/1000000000,2)</f>
        <v>61.3</v>
      </c>
      <c r="H16" s="21"/>
      <c r="I16" s="48">
        <f>ROUND(100*Data!R3/Data!R$7,2)</f>
        <v>11.02</v>
      </c>
      <c r="J16" s="21"/>
      <c r="K16" s="45">
        <f>ROUND(ROUND(Data!T3/1000,0),-1)</f>
        <v>320</v>
      </c>
      <c r="L16" s="21"/>
      <c r="M16" s="48">
        <f>ROUND(100*Data!T3/Data!T$7,2)</f>
        <v>5.88</v>
      </c>
      <c r="N16" s="21"/>
      <c r="O16" s="48">
        <f>ROUND(Data!V3/1000000000,2)</f>
        <v>4.62</v>
      </c>
      <c r="P16" s="21"/>
      <c r="Q16" s="48">
        <f>ROUND(100*Data!V3/Data!V$7,2)</f>
        <v>0.43</v>
      </c>
      <c r="R16" s="21"/>
      <c r="S16" s="30"/>
      <c r="T16" s="45">
        <f>ROUND(ROUND(Data!X3/1000,0),-1)</f>
        <v>4230</v>
      </c>
      <c r="U16" s="21"/>
      <c r="V16" s="48">
        <f>ROUND(100*Data!X3/Data!X$7,2)</f>
        <v>16.56</v>
      </c>
      <c r="W16" s="21"/>
      <c r="X16" s="48">
        <f>ROUND(Data!Z3/1000000000,2)</f>
        <v>69.17</v>
      </c>
      <c r="Y16" s="21"/>
      <c r="Z16" s="48">
        <f>ROUND(100*Data!Z3/Data!Z$7,2)</f>
        <v>4.15</v>
      </c>
      <c r="AD16" s="51"/>
      <c r="AE16" s="51"/>
      <c r="AF16" s="51"/>
    </row>
    <row r="17" spans="1:32" ht="12.75">
      <c r="A17" s="33" t="s">
        <v>16</v>
      </c>
      <c r="B17" s="20"/>
      <c r="C17" s="45">
        <f>ROUND(ROUND(Data!P4/1000,0),-1)</f>
        <v>3110</v>
      </c>
      <c r="D17" s="22"/>
      <c r="E17" s="48">
        <f>ROUND(100*Data!P4/Data!P$7,2)</f>
        <v>16.28</v>
      </c>
      <c r="F17" s="21"/>
      <c r="G17" s="48">
        <f>ROUND(Data!R4/1000000000,2)</f>
        <v>59.42</v>
      </c>
      <c r="H17" s="21"/>
      <c r="I17" s="48">
        <f>ROUND(100*Data!R4/Data!R$7,2)</f>
        <v>10.68</v>
      </c>
      <c r="J17" s="21"/>
      <c r="K17" s="45">
        <f>ROUND(ROUND(Data!T4/1000,0),-1)</f>
        <v>600</v>
      </c>
      <c r="L17" s="21"/>
      <c r="M17" s="48">
        <f>ROUND(100*Data!T4/Data!T$7,2)</f>
        <v>11.01</v>
      </c>
      <c r="N17" s="21"/>
      <c r="O17" s="48">
        <f>ROUND(Data!V4/1000000000,2)</f>
        <v>13.08</v>
      </c>
      <c r="P17" s="21"/>
      <c r="Q17" s="48">
        <f>ROUND(100*Data!V4/Data!V$7,2)</f>
        <v>1.23</v>
      </c>
      <c r="R17" s="21"/>
      <c r="S17" s="30"/>
      <c r="T17" s="45">
        <f>ROUND(ROUND(Data!X4/1000,0),-1)</f>
        <v>4180</v>
      </c>
      <c r="U17" s="21"/>
      <c r="V17" s="48">
        <f>ROUND(100*Data!X4/Data!X$7,2)</f>
        <v>16.36</v>
      </c>
      <c r="W17" s="21"/>
      <c r="X17" s="48">
        <f>ROUND(Data!Z4/1000000000,2)</f>
        <v>81.8</v>
      </c>
      <c r="Y17" s="21"/>
      <c r="Z17" s="48">
        <f>ROUND(100*Data!Z4/Data!Z$7,2)</f>
        <v>4.9</v>
      </c>
      <c r="AD17" s="51"/>
      <c r="AE17" s="51"/>
      <c r="AF17" s="51"/>
    </row>
    <row r="18" spans="1:32" ht="12.75">
      <c r="A18" s="33" t="s">
        <v>17</v>
      </c>
      <c r="B18" s="20"/>
      <c r="C18" s="45">
        <f>ROUND(ROUND(Data!P5/1000,0),-1)</f>
        <v>3170</v>
      </c>
      <c r="D18" s="22"/>
      <c r="E18" s="48">
        <f>ROUND(100*Data!P5/Data!P$7,2)</f>
        <v>16.63</v>
      </c>
      <c r="F18" s="21"/>
      <c r="G18" s="48">
        <f>ROUND(Data!R5/1000000000,2)</f>
        <v>74.79</v>
      </c>
      <c r="H18" s="21"/>
      <c r="I18" s="48">
        <f>ROUND(100*Data!R5/Data!R$7,2)</f>
        <v>13.44</v>
      </c>
      <c r="J18" s="21"/>
      <c r="K18" s="45">
        <f>ROUND(ROUND(Data!T5/1000,0),-1)</f>
        <v>1040</v>
      </c>
      <c r="L18" s="21"/>
      <c r="M18" s="48">
        <f>ROUND(100*Data!T5/Data!T$7,2)</f>
        <v>19.28</v>
      </c>
      <c r="N18" s="21"/>
      <c r="O18" s="48">
        <f>ROUND(Data!V5/1000000000,2)</f>
        <v>32.41</v>
      </c>
      <c r="P18" s="21"/>
      <c r="Q18" s="48">
        <f>ROUND(100*Data!V5/Data!V$7,2)</f>
        <v>3.05</v>
      </c>
      <c r="R18" s="21"/>
      <c r="S18" s="30"/>
      <c r="T18" s="45">
        <f>ROUND(ROUND(Data!X5/1000,0),-1)</f>
        <v>4680</v>
      </c>
      <c r="U18" s="21"/>
      <c r="V18" s="48">
        <f>ROUND(100*Data!X5/Data!X$7,2)</f>
        <v>18.33</v>
      </c>
      <c r="W18" s="21"/>
      <c r="X18" s="48">
        <f>ROUND(Data!Z5/1000000000,2)</f>
        <v>119.09</v>
      </c>
      <c r="Y18" s="21"/>
      <c r="Z18" s="48">
        <f>ROUND(100*Data!Z5/Data!Z$7,2)</f>
        <v>7.14</v>
      </c>
      <c r="AD18" s="51"/>
      <c r="AE18" s="51"/>
      <c r="AF18" s="51"/>
    </row>
    <row r="19" spans="1:32" ht="12.75">
      <c r="A19" s="33" t="s">
        <v>18</v>
      </c>
      <c r="B19" s="20"/>
      <c r="C19" s="45">
        <f>ROUND(ROUND(Data!P6/1000,0),-1)</f>
        <v>3840</v>
      </c>
      <c r="D19" s="22"/>
      <c r="E19" s="48">
        <f>ROUND(100*Data!P6/Data!P$7,2)</f>
        <v>20.13</v>
      </c>
      <c r="F19" s="21"/>
      <c r="G19" s="48">
        <f>ROUND(Data!R6/1000000000,2)</f>
        <v>301.53</v>
      </c>
      <c r="H19" s="21"/>
      <c r="I19" s="48">
        <f>ROUND(100*Data!R6/Data!R$7,2)</f>
        <v>54.2</v>
      </c>
      <c r="J19" s="21"/>
      <c r="K19" s="45">
        <f>ROUND(ROUND(Data!T6/1000,0),-1)</f>
        <v>3190</v>
      </c>
      <c r="L19" s="21"/>
      <c r="M19" s="48">
        <f>ROUND(100*Data!T6/Data!T$7,2)</f>
        <v>59.05</v>
      </c>
      <c r="N19" s="21"/>
      <c r="O19" s="48">
        <f>ROUND(Data!V6/1000000000,2)</f>
        <v>999.56</v>
      </c>
      <c r="P19" s="21"/>
      <c r="Q19" s="48">
        <f>ROUND(100*Data!V6/Data!V$7,2)</f>
        <v>94.08</v>
      </c>
      <c r="R19" s="21"/>
      <c r="S19" s="30"/>
      <c r="T19" s="45">
        <f>ROUND(ROUND(Data!X6/1000,0),-1)</f>
        <v>6760</v>
      </c>
      <c r="U19" s="21"/>
      <c r="V19" s="48">
        <f>ROUND(100*Data!X6/Data!X$7,2)</f>
        <v>26.46</v>
      </c>
      <c r="W19" s="21"/>
      <c r="X19" s="48">
        <f>ROUND(Data!Z6/1000000000,2)</f>
        <v>1328.42</v>
      </c>
      <c r="Y19" s="21"/>
      <c r="Z19" s="48">
        <f>ROUND(100*Data!Z6/Data!Z$7,2)</f>
        <v>79.65</v>
      </c>
      <c r="AD19" s="51"/>
      <c r="AE19" s="51"/>
      <c r="AF19" s="51"/>
    </row>
    <row r="20" spans="1:26" ht="12.75">
      <c r="A20" s="33" t="s">
        <v>5</v>
      </c>
      <c r="B20" s="20"/>
      <c r="C20" s="47">
        <f>ROUND(ROUND(Data!P7/1000,0),-1)</f>
        <v>19080</v>
      </c>
      <c r="D20" s="50"/>
      <c r="E20" s="46">
        <f>ROUND(Data!Q7,2)</f>
        <v>100</v>
      </c>
      <c r="F20" s="47"/>
      <c r="G20" s="46">
        <f>ROUND(Data!R7/1000000000,2)</f>
        <v>556.33</v>
      </c>
      <c r="H20" s="47"/>
      <c r="I20" s="46">
        <f>ROUND(Data!S7,2)</f>
        <v>100</v>
      </c>
      <c r="J20" s="47"/>
      <c r="K20" s="47">
        <f>ROUND(ROUND(Data!T7/1000,0),-1)</f>
        <v>5400</v>
      </c>
      <c r="L20" s="47"/>
      <c r="M20" s="46">
        <f>ROUND(Data!U7,2)</f>
        <v>100</v>
      </c>
      <c r="N20" s="47"/>
      <c r="O20" s="46">
        <f>ROUND(Data!V7/1000000000,2)</f>
        <v>1062.44</v>
      </c>
      <c r="P20" s="47"/>
      <c r="Q20" s="46">
        <f>ROUND(Data!W7,2)</f>
        <v>100</v>
      </c>
      <c r="R20" s="47"/>
      <c r="S20" s="49"/>
      <c r="T20" s="47">
        <f>ROUND(ROUND(Data!X7/1000,0),-1)</f>
        <v>25530</v>
      </c>
      <c r="U20" s="47"/>
      <c r="V20" s="46">
        <f>ROUND(Data!Y7,2)</f>
        <v>100</v>
      </c>
      <c r="W20" s="47"/>
      <c r="X20" s="46">
        <f>ROUND(Data!Z7/1000000000,2)</f>
        <v>1667.88</v>
      </c>
      <c r="Y20" s="47"/>
      <c r="Z20" s="46">
        <f>ROUND(Data!AA7,2)</f>
        <v>100</v>
      </c>
    </row>
    <row r="21" spans="1:26" ht="12.75">
      <c r="A21" s="33"/>
      <c r="B21" s="20"/>
      <c r="C21" s="45"/>
      <c r="D21" s="22"/>
      <c r="E21" s="48"/>
      <c r="F21" s="21"/>
      <c r="G21" s="48"/>
      <c r="H21" s="21"/>
      <c r="I21" s="48"/>
      <c r="J21" s="21"/>
      <c r="K21" s="45"/>
      <c r="L21" s="21"/>
      <c r="M21" s="48"/>
      <c r="N21" s="21"/>
      <c r="O21" s="48"/>
      <c r="P21" s="21"/>
      <c r="Q21" s="48"/>
      <c r="R21" s="21"/>
      <c r="S21" s="30"/>
      <c r="T21" s="45"/>
      <c r="U21" s="21"/>
      <c r="V21" s="48"/>
      <c r="W21" s="21"/>
      <c r="X21" s="48"/>
      <c r="Y21" s="21"/>
      <c r="Z21" s="48"/>
    </row>
    <row r="22" spans="1:32" ht="12.75">
      <c r="A22" s="35" t="s">
        <v>19</v>
      </c>
      <c r="B22" s="20"/>
      <c r="C22" s="45"/>
      <c r="D22" s="22"/>
      <c r="E22" s="48"/>
      <c r="F22" s="21"/>
      <c r="G22" s="48"/>
      <c r="H22" s="21"/>
      <c r="I22" s="48"/>
      <c r="J22" s="21"/>
      <c r="K22" s="45"/>
      <c r="L22" s="21"/>
      <c r="M22" s="48"/>
      <c r="N22" s="21"/>
      <c r="O22" s="48"/>
      <c r="P22" s="21"/>
      <c r="Q22" s="48"/>
      <c r="R22" s="21"/>
      <c r="S22" s="30"/>
      <c r="T22" s="45"/>
      <c r="U22" s="21"/>
      <c r="V22" s="48"/>
      <c r="W22" s="21"/>
      <c r="X22" s="48"/>
      <c r="Y22" s="21"/>
      <c r="Z22" s="48"/>
      <c r="AD22" s="51"/>
      <c r="AE22" s="51"/>
      <c r="AF22" s="51"/>
    </row>
    <row r="23" spans="1:32" ht="12.75">
      <c r="A23" s="33" t="s">
        <v>20</v>
      </c>
      <c r="B23" s="20"/>
      <c r="C23" s="45">
        <f>ROUND(ROUND(Data!P10/1000,0),-1)</f>
        <v>1790</v>
      </c>
      <c r="D23" s="22"/>
      <c r="E23" s="48">
        <f>ROUND(100*Data!P10/Data!P$7,2)</f>
        <v>9.4</v>
      </c>
      <c r="F23" s="21"/>
      <c r="G23" s="48">
        <f>ROUND(Data!R10/1000000000,2)</f>
        <v>59.66</v>
      </c>
      <c r="H23" s="21"/>
      <c r="I23" s="48">
        <f>ROUND(100*Data!R10/Data!R$7,2)</f>
        <v>10.72</v>
      </c>
      <c r="J23" s="21"/>
      <c r="K23" s="45">
        <f>ROUND(ROUND(Data!T10/1000,0),-1)</f>
        <v>880</v>
      </c>
      <c r="L23" s="21"/>
      <c r="M23" s="48">
        <f>ROUND(100*Data!T10/Data!T$7,2)</f>
        <v>16.22</v>
      </c>
      <c r="N23" s="21"/>
      <c r="O23" s="48">
        <f>ROUND(Data!V10/1000000000,2)</f>
        <v>42.55</v>
      </c>
      <c r="P23" s="21"/>
      <c r="Q23" s="48">
        <f>ROUND(100*Data!V10/Data!V$7,2)</f>
        <v>4</v>
      </c>
      <c r="R23" s="21"/>
      <c r="S23" s="30"/>
      <c r="T23" s="45">
        <f>ROUND(ROUND(Data!X10/1000,0),-1)</f>
        <v>2650</v>
      </c>
      <c r="U23" s="21"/>
      <c r="V23" s="48">
        <f>ROUND(100*Data!X10/Data!X$7,2)</f>
        <v>10.39</v>
      </c>
      <c r="W23" s="21"/>
      <c r="X23" s="48">
        <f>ROUND(Data!Z10/1000000000,2)</f>
        <v>106.77</v>
      </c>
      <c r="Y23" s="21"/>
      <c r="Z23" s="48">
        <f>ROUND(100*Data!Z10/Data!Z$7,2)</f>
        <v>6.4</v>
      </c>
      <c r="AD23" s="51"/>
      <c r="AE23" s="51"/>
      <c r="AF23" s="51"/>
    </row>
    <row r="24" spans="1:32" ht="12.75">
      <c r="A24" s="33" t="s">
        <v>21</v>
      </c>
      <c r="B24" s="20"/>
      <c r="C24" s="45">
        <f>ROUND(ROUND(Data!P11/1000,0),-1)</f>
        <v>910</v>
      </c>
      <c r="D24" s="22"/>
      <c r="E24" s="48">
        <f>ROUND(100*Data!P11/Data!P$7,2)</f>
        <v>4.77</v>
      </c>
      <c r="F24" s="21"/>
      <c r="G24" s="48">
        <f>ROUND(Data!R11/1000000000,2)</f>
        <v>47.7</v>
      </c>
      <c r="H24" s="21"/>
      <c r="I24" s="48">
        <f>ROUND(100*Data!R11/Data!R$7,2)</f>
        <v>8.57</v>
      </c>
      <c r="J24" s="21"/>
      <c r="K24" s="45">
        <f>ROUND(ROUND(Data!T11/1000,0),-1)</f>
        <v>690</v>
      </c>
      <c r="L24" s="21"/>
      <c r="M24" s="48">
        <f>ROUND(100*Data!T11/Data!T$7,2)</f>
        <v>12.8</v>
      </c>
      <c r="N24" s="21"/>
      <c r="O24" s="48">
        <f>ROUND(Data!V11/1000000000,2)</f>
        <v>47.78</v>
      </c>
      <c r="P24" s="21"/>
      <c r="Q24" s="48">
        <f>ROUND(100*Data!V11/Data!V$7,2)</f>
        <v>4.5</v>
      </c>
      <c r="R24" s="21"/>
      <c r="S24" s="30"/>
      <c r="T24" s="45">
        <f>ROUND(ROUND(Data!X11/1000,0),-1)</f>
        <v>1600</v>
      </c>
      <c r="U24" s="21"/>
      <c r="V24" s="48">
        <f>ROUND(100*Data!X11/Data!X$7,2)</f>
        <v>6.28</v>
      </c>
      <c r="W24" s="21"/>
      <c r="X24" s="48">
        <f>ROUND(Data!Z11/1000000000,2)</f>
        <v>100.85</v>
      </c>
      <c r="Y24" s="21"/>
      <c r="Z24" s="48">
        <f>ROUND(100*Data!Z11/Data!Z$7,2)</f>
        <v>6.05</v>
      </c>
      <c r="AD24" s="51"/>
      <c r="AE24" s="51"/>
      <c r="AF24" s="51"/>
    </row>
    <row r="25" spans="1:32" s="4" customFormat="1" ht="12.75">
      <c r="A25" s="33" t="s">
        <v>22</v>
      </c>
      <c r="B25" s="24"/>
      <c r="C25" s="45">
        <f>ROUND(ROUND(Data!P12/1000,0),-1)</f>
        <v>900</v>
      </c>
      <c r="D25" s="22"/>
      <c r="E25" s="48">
        <f>ROUND(100*Data!P12/Data!P$7,2)</f>
        <v>4.73</v>
      </c>
      <c r="F25" s="21"/>
      <c r="G25" s="48">
        <f>ROUND(Data!R12/1000000000,2)</f>
        <v>104.41</v>
      </c>
      <c r="H25" s="21"/>
      <c r="I25" s="48">
        <f>ROUND(100*Data!R12/Data!R$7,2)</f>
        <v>18.77</v>
      </c>
      <c r="J25" s="21"/>
      <c r="K25" s="45">
        <f>ROUND(ROUND(Data!T12/1000,0),-1)</f>
        <v>1080</v>
      </c>
      <c r="L25" s="21"/>
      <c r="M25" s="48">
        <f>ROUND(100*Data!T12/Data!T$7,2)</f>
        <v>19.96</v>
      </c>
      <c r="N25" s="21"/>
      <c r="O25" s="48">
        <f>ROUND(Data!V12/1000000000,2)</f>
        <v>189.12</v>
      </c>
      <c r="P25" s="21"/>
      <c r="Q25" s="48">
        <f>ROUND(100*Data!V12/Data!V$7,2)</f>
        <v>17.8</v>
      </c>
      <c r="R25" s="21"/>
      <c r="S25" s="30"/>
      <c r="T25" s="45">
        <f>ROUND(ROUND(Data!X12/1000,0),-1)</f>
        <v>1830</v>
      </c>
      <c r="U25" s="21"/>
      <c r="V25" s="48">
        <f>ROUND(100*Data!X12/Data!X$7,2)</f>
        <v>7.15</v>
      </c>
      <c r="W25" s="21"/>
      <c r="X25" s="48">
        <f>ROUND(Data!Z12/1000000000,2)</f>
        <v>304.02</v>
      </c>
      <c r="Y25" s="21"/>
      <c r="Z25" s="48">
        <f>ROUND(100*Data!Z12/Data!Z$7,2)</f>
        <v>18.23</v>
      </c>
      <c r="AA25" s="1"/>
      <c r="AB25" s="1"/>
      <c r="AD25" s="51"/>
      <c r="AE25" s="51"/>
      <c r="AF25" s="51"/>
    </row>
    <row r="26" spans="1:32" s="4" customFormat="1" ht="12.75">
      <c r="A26" s="33" t="s">
        <v>23</v>
      </c>
      <c r="B26" s="24"/>
      <c r="C26" s="45">
        <f>ROUND(ROUND(Data!P13/1000,0),-1)</f>
        <v>240</v>
      </c>
      <c r="D26" s="22"/>
      <c r="E26" s="48">
        <f>ROUND(100*Data!P13/Data!P$7,2)</f>
        <v>1.24</v>
      </c>
      <c r="F26" s="21"/>
      <c r="G26" s="48">
        <f>ROUND(Data!R13/1000000000,2)</f>
        <v>89.76</v>
      </c>
      <c r="H26" s="21"/>
      <c r="I26" s="48">
        <f>ROUND(100*Data!R13/Data!R$7,2)</f>
        <v>16.13</v>
      </c>
      <c r="J26" s="21"/>
      <c r="K26" s="45">
        <f>ROUND(ROUND(Data!T13/1000,0),-1)</f>
        <v>540</v>
      </c>
      <c r="L26" s="21"/>
      <c r="M26" s="48">
        <f>ROUND(100*Data!T13/Data!T$7,2)</f>
        <v>10.07</v>
      </c>
      <c r="N26" s="21"/>
      <c r="O26" s="48">
        <f>ROUND(Data!V13/1000000000,2)</f>
        <v>720.12</v>
      </c>
      <c r="P26" s="21"/>
      <c r="Q26" s="48">
        <f>ROUND(100*Data!V13/Data!V$7,2)</f>
        <v>67.78</v>
      </c>
      <c r="R26" s="21"/>
      <c r="S26" s="30"/>
      <c r="T26" s="45">
        <f>ROUND(ROUND(Data!X13/1000,0),-1)</f>
        <v>670</v>
      </c>
      <c r="U26" s="21"/>
      <c r="V26" s="48">
        <f>ROUND(100*Data!X13/Data!X$7,2)</f>
        <v>2.64</v>
      </c>
      <c r="W26" s="21"/>
      <c r="X26" s="48">
        <f>ROUND(Data!Z13/1000000000,2)</f>
        <v>816.77</v>
      </c>
      <c r="Y26" s="21"/>
      <c r="Z26" s="48">
        <f>ROUND(100*Data!Z13/Data!Z$7,2)</f>
        <v>48.97</v>
      </c>
      <c r="AA26" s="1"/>
      <c r="AB26" s="1"/>
      <c r="AD26" s="51"/>
      <c r="AE26" s="51"/>
      <c r="AF26" s="51"/>
    </row>
    <row r="27" spans="1:28" s="4" customFormat="1" ht="12.75">
      <c r="A27" s="36" t="s">
        <v>24</v>
      </c>
      <c r="B27" s="24"/>
      <c r="C27" s="45">
        <f>ROUND(ROUND(Data!P14/1000,0),-1)</f>
        <v>20</v>
      </c>
      <c r="D27" s="22"/>
      <c r="E27" s="48">
        <f>ROUND(100*Data!P14/Data!P$7,2)</f>
        <v>0.12</v>
      </c>
      <c r="F27" s="21"/>
      <c r="G27" s="48">
        <f>ROUND(Data!R14/1000000000,2)</f>
        <v>22.46</v>
      </c>
      <c r="H27" s="21"/>
      <c r="I27" s="48">
        <f>ROUND(100*Data!R14/Data!R$7,2)</f>
        <v>4.04</v>
      </c>
      <c r="J27" s="21"/>
      <c r="K27" s="45">
        <f>ROUND(ROUND(Data!T14/1000,0),-1)</f>
        <v>60</v>
      </c>
      <c r="L27" s="21"/>
      <c r="M27" s="48">
        <f>ROUND(100*Data!T14/Data!T$7,2)</f>
        <v>1.17</v>
      </c>
      <c r="N27" s="21"/>
      <c r="O27" s="48">
        <f>ROUND(Data!V14/1000000000,2)</f>
        <v>351.38</v>
      </c>
      <c r="P27" s="21"/>
      <c r="Q27" s="48">
        <f>ROUND(100*Data!V14/Data!V$7,2)</f>
        <v>33.07</v>
      </c>
      <c r="R27" s="21"/>
      <c r="S27" s="30"/>
      <c r="T27" s="45">
        <f>ROUND(ROUND(Data!X14/1000,0),-1)</f>
        <v>70</v>
      </c>
      <c r="U27" s="21"/>
      <c r="V27" s="48">
        <f>ROUND(100*Data!X14/Data!X$7,2)</f>
        <v>0.27</v>
      </c>
      <c r="W27" s="21"/>
      <c r="X27" s="48">
        <f>ROUND(Data!Z14/1000000000,2)</f>
        <v>374.02</v>
      </c>
      <c r="Y27" s="21"/>
      <c r="Z27" s="48">
        <f>ROUND(100*Data!Z14/Data!Z$7,2)</f>
        <v>22.43</v>
      </c>
      <c r="AA27" s="1"/>
      <c r="AB27" s="1"/>
    </row>
    <row r="28" spans="1:27" ht="12.75">
      <c r="A28" s="66"/>
      <c r="B28" s="38"/>
      <c r="C28" s="42"/>
      <c r="D28" s="40"/>
      <c r="E28" s="41"/>
      <c r="F28" s="42"/>
      <c r="G28" s="42"/>
      <c r="H28" s="42"/>
      <c r="I28" s="41"/>
      <c r="J28" s="42"/>
      <c r="K28" s="42"/>
      <c r="L28" s="42"/>
      <c r="M28" s="41"/>
      <c r="N28" s="42"/>
      <c r="O28" s="42"/>
      <c r="P28" s="42"/>
      <c r="Q28" s="41"/>
      <c r="R28" s="42"/>
      <c r="S28" s="39"/>
      <c r="T28" s="42"/>
      <c r="U28" s="42"/>
      <c r="V28" s="41"/>
      <c r="W28" s="42"/>
      <c r="X28" s="42"/>
      <c r="Y28" s="42"/>
      <c r="Z28" s="41"/>
      <c r="AA28" s="4"/>
    </row>
    <row r="29" spans="1:26" ht="12.75">
      <c r="A29" s="6" t="s">
        <v>81</v>
      </c>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ht="12.75">
      <c r="A30" s="6" t="s">
        <v>82</v>
      </c>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2.75" customHeight="1">
      <c r="A31" s="67" t="s">
        <v>80</v>
      </c>
      <c r="B31" s="67"/>
      <c r="C31" s="67"/>
      <c r="D31" s="67"/>
      <c r="E31" s="67"/>
      <c r="F31" s="67"/>
      <c r="G31" s="67"/>
      <c r="H31" s="67"/>
      <c r="I31" s="67"/>
      <c r="J31" s="67"/>
      <c r="K31" s="67"/>
      <c r="L31" s="67"/>
      <c r="M31" s="67"/>
      <c r="N31" s="67"/>
      <c r="O31" s="67"/>
      <c r="P31" s="67"/>
      <c r="Q31" s="67"/>
      <c r="R31" s="67"/>
      <c r="S31" s="67"/>
      <c r="T31" s="67"/>
      <c r="U31" s="67"/>
      <c r="V31" s="67"/>
      <c r="W31" s="67"/>
      <c r="X31" s="67"/>
      <c r="Y31" s="67"/>
      <c r="Z31" s="67"/>
    </row>
    <row r="32" spans="1:26" ht="12.75" customHeight="1">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row>
    <row r="33" spans="1:26" ht="12.75">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row>
    <row r="34" spans="1:26" ht="12.75" customHeight="1">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row>
    <row r="35" spans="1:27" ht="12.75" customHeight="1">
      <c r="A35" s="70" t="s">
        <v>79</v>
      </c>
      <c r="B35" s="70"/>
      <c r="C35" s="70"/>
      <c r="D35" s="70"/>
      <c r="E35" s="70"/>
      <c r="F35" s="70"/>
      <c r="G35" s="70"/>
      <c r="H35" s="70"/>
      <c r="I35" s="70"/>
      <c r="J35" s="62"/>
      <c r="K35" s="62"/>
      <c r="L35" s="62"/>
      <c r="M35" s="62"/>
      <c r="N35" s="62"/>
      <c r="O35" s="62"/>
      <c r="P35" s="62"/>
      <c r="Q35" s="62"/>
      <c r="R35" s="62"/>
      <c r="S35" s="62"/>
      <c r="T35" s="62"/>
      <c r="U35" s="62"/>
      <c r="V35" s="64"/>
      <c r="W35" s="64"/>
      <c r="X35" s="64"/>
      <c r="Y35" s="64"/>
      <c r="Z35" s="64"/>
      <c r="AA35" s="61"/>
    </row>
    <row r="36" spans="1:26" ht="25.5" customHeight="1">
      <c r="A36" s="69" t="s">
        <v>76</v>
      </c>
      <c r="B36" s="69"/>
      <c r="C36" s="69"/>
      <c r="D36" s="69"/>
      <c r="E36" s="69"/>
      <c r="F36" s="69"/>
      <c r="G36" s="69"/>
      <c r="H36" s="69"/>
      <c r="I36" s="69"/>
      <c r="J36" s="69"/>
      <c r="K36" s="69"/>
      <c r="L36" s="69"/>
      <c r="M36" s="69"/>
      <c r="N36" s="69"/>
      <c r="O36" s="69"/>
      <c r="P36" s="69"/>
      <c r="Q36" s="69"/>
      <c r="R36" s="69"/>
      <c r="S36" s="69"/>
      <c r="T36" s="69"/>
      <c r="U36" s="69"/>
      <c r="V36" s="69"/>
      <c r="W36" s="69"/>
      <c r="X36" s="69"/>
      <c r="Y36" s="69"/>
      <c r="Z36" s="69"/>
    </row>
    <row r="37" spans="1:26" s="37" customFormat="1" ht="12.75" customHeight="1">
      <c r="A37" s="68" t="s">
        <v>75</v>
      </c>
      <c r="B37" s="68"/>
      <c r="C37" s="68"/>
      <c r="D37" s="68"/>
      <c r="E37" s="68"/>
      <c r="F37" s="68"/>
      <c r="G37" s="68"/>
      <c r="H37" s="68"/>
      <c r="I37" s="68"/>
      <c r="J37" s="68"/>
      <c r="K37" s="68"/>
      <c r="L37" s="68"/>
      <c r="M37" s="68"/>
      <c r="N37" s="68"/>
      <c r="O37" s="68"/>
      <c r="P37" s="68"/>
      <c r="Q37" s="68"/>
      <c r="R37" s="68"/>
      <c r="S37" s="68"/>
      <c r="T37" s="68"/>
      <c r="U37" s="68"/>
      <c r="V37" s="68"/>
      <c r="W37" s="68"/>
      <c r="X37" s="68"/>
      <c r="Y37" s="68"/>
      <c r="Z37" s="68"/>
    </row>
    <row r="38" spans="1:26" ht="12.75" customHeight="1">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row>
    <row r="39" spans="1:26" ht="12.75" customHeight="1">
      <c r="A39" s="68" t="s">
        <v>74</v>
      </c>
      <c r="B39" s="68"/>
      <c r="C39" s="68"/>
      <c r="D39" s="68"/>
      <c r="E39" s="68"/>
      <c r="F39" s="68"/>
      <c r="G39" s="68"/>
      <c r="H39" s="68"/>
      <c r="I39" s="68"/>
      <c r="J39" s="68"/>
      <c r="K39" s="68"/>
      <c r="L39" s="68"/>
      <c r="M39" s="68"/>
      <c r="N39" s="68"/>
      <c r="O39" s="68"/>
      <c r="P39" s="68"/>
      <c r="Q39" s="68"/>
      <c r="R39" s="68"/>
      <c r="S39" s="68"/>
      <c r="T39" s="68"/>
      <c r="U39" s="68"/>
      <c r="V39" s="68"/>
      <c r="W39" s="68"/>
      <c r="X39" s="68"/>
      <c r="Y39" s="68"/>
      <c r="Z39" s="68"/>
    </row>
    <row r="40" spans="1:26" ht="12.75">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row>
    <row r="41" spans="1:28" ht="12.75">
      <c r="A41" s="6"/>
      <c r="B41" s="6"/>
      <c r="AB41" s="3"/>
    </row>
    <row r="42" spans="1:2" ht="12.75">
      <c r="A42" s="6"/>
      <c r="B42" s="6"/>
    </row>
    <row r="43" ht="12.75">
      <c r="AB43" s="6"/>
    </row>
  </sheetData>
  <sheetProtection/>
  <mergeCells count="19">
    <mergeCell ref="A35:I35"/>
    <mergeCell ref="A3:Z3"/>
    <mergeCell ref="A4:Z4"/>
    <mergeCell ref="A5:Z5"/>
    <mergeCell ref="A7:A13"/>
    <mergeCell ref="C7:Z8"/>
    <mergeCell ref="C9:I10"/>
    <mergeCell ref="K9:Q10"/>
    <mergeCell ref="T9:Z10"/>
    <mergeCell ref="A39:Z40"/>
    <mergeCell ref="A31:Z34"/>
    <mergeCell ref="C11:E11"/>
    <mergeCell ref="X11:Z11"/>
    <mergeCell ref="G11:I11"/>
    <mergeCell ref="K11:M11"/>
    <mergeCell ref="O11:Q11"/>
    <mergeCell ref="T11:V11"/>
    <mergeCell ref="A36:Z36"/>
    <mergeCell ref="A37:Z38"/>
  </mergeCells>
  <hyperlinks>
    <hyperlink ref="Z1" r:id="rId1" display="http://www.taxpolicycenter.org"/>
    <hyperlink ref="A35:I35" r:id="rId2" display="http://www.taxpolicycenter.org/TaxModel/income.cfm"/>
    <hyperlink ref="A35" r:id="rId3" display="http://www.taxpolicycenter.org/TaxModel/income.cfm"/>
  </hyperlinks>
  <printOptions horizontalCentered="1"/>
  <pageMargins left="0.3" right="0.3" top="0.3" bottom="0.3" header="0" footer="0"/>
  <pageSetup fitToHeight="1" fitToWidth="1" horizontalDpi="600" verticalDpi="600" orientation="landscape" scale="77" r:id="rId4"/>
</worksheet>
</file>

<file path=xl/worksheets/sheet3.xml><?xml version="1.0" encoding="utf-8"?>
<worksheet xmlns="http://schemas.openxmlformats.org/spreadsheetml/2006/main" xmlns:r="http://schemas.openxmlformats.org/officeDocument/2006/relationships">
  <dimension ref="A1:AM14"/>
  <sheetViews>
    <sheetView zoomScale="90" zoomScaleNormal="90" zoomScalePageLayoutView="0" workbookViewId="0" topLeftCell="I1">
      <selection activeCell="D7" sqref="D7"/>
    </sheetView>
  </sheetViews>
  <sheetFormatPr defaultColWidth="9.33203125" defaultRowHeight="12.75"/>
  <cols>
    <col min="1" max="1" width="15.5" style="0" bestFit="1" customWidth="1"/>
    <col min="2" max="2" width="14.5" style="0" bestFit="1" customWidth="1"/>
    <col min="3" max="3" width="19.66015625" style="0" bestFit="1" customWidth="1"/>
    <col min="4" max="4" width="17" style="0" bestFit="1" customWidth="1"/>
    <col min="5" max="5" width="22.16015625" style="0" bestFit="1" customWidth="1"/>
    <col min="6" max="6" width="16.5" style="0" bestFit="1" customWidth="1"/>
    <col min="7" max="7" width="21.83203125" style="0" bestFit="1" customWidth="1"/>
    <col min="8" max="8" width="14" style="0" bestFit="1" customWidth="1"/>
    <col min="9" max="9" width="19.16015625" style="0" bestFit="1" customWidth="1"/>
    <col min="10" max="10" width="14.83203125" style="0" bestFit="1" customWidth="1"/>
    <col min="11" max="11" width="20" style="0" bestFit="1" customWidth="1"/>
    <col min="12" max="12" width="13.5" style="0" bestFit="1" customWidth="1"/>
    <col min="13" max="13" width="15.33203125" style="0" bestFit="1" customWidth="1"/>
    <col min="16" max="16" width="15.66015625" style="0" bestFit="1" customWidth="1"/>
    <col min="17" max="17" width="20.83203125" style="0" bestFit="1" customWidth="1"/>
    <col min="18" max="18" width="20.16015625" style="0" bestFit="1" customWidth="1"/>
    <col min="19" max="19" width="25.33203125" style="0" bestFit="1" customWidth="1"/>
    <col min="20" max="20" width="17.83203125" style="0" bestFit="1" customWidth="1"/>
    <col min="21" max="21" width="23" style="0" bestFit="1" customWidth="1"/>
    <col min="22" max="22" width="17.5" style="0" bestFit="1" customWidth="1"/>
    <col min="23" max="23" width="22.66015625" style="0" bestFit="1" customWidth="1"/>
    <col min="24" max="24" width="16" style="0" bestFit="1" customWidth="1"/>
    <col min="25" max="25" width="21.16015625" style="0" bestFit="1" customWidth="1"/>
    <col min="26" max="26" width="13.66015625" style="0" bestFit="1" customWidth="1"/>
    <col min="27" max="27" width="18.83203125" style="0" bestFit="1" customWidth="1"/>
    <col min="28" max="28" width="18.66015625" style="0" bestFit="1" customWidth="1"/>
    <col min="29" max="29" width="21" style="0" bestFit="1" customWidth="1"/>
    <col min="30" max="30" width="20.66015625" style="0" bestFit="1" customWidth="1"/>
    <col min="31" max="31" width="18.16015625" style="0" bestFit="1" customWidth="1"/>
    <col min="32" max="32" width="19" style="0" bestFit="1" customWidth="1"/>
    <col min="33" max="33" width="14.33203125" style="0" bestFit="1" customWidth="1"/>
    <col min="34" max="34" width="19.83203125" style="0" bestFit="1" customWidth="1"/>
    <col min="35" max="35" width="24.16015625" style="0" bestFit="1" customWidth="1"/>
    <col min="36" max="36" width="22" style="0" bestFit="1" customWidth="1"/>
    <col min="37" max="37" width="21.66015625" style="0" bestFit="1" customWidth="1"/>
    <col min="38" max="38" width="20.16015625" style="0" bestFit="1" customWidth="1"/>
    <col min="39" max="39" width="17.83203125" style="0" bestFit="1" customWidth="1"/>
  </cols>
  <sheetData>
    <row r="1" spans="1:39" ht="12.75">
      <c r="A1" t="s">
        <v>28</v>
      </c>
      <c r="B1" t="s">
        <v>29</v>
      </c>
      <c r="C1" t="s">
        <v>30</v>
      </c>
      <c r="D1" t="s">
        <v>31</v>
      </c>
      <c r="E1" t="s">
        <v>32</v>
      </c>
      <c r="F1" t="s">
        <v>33</v>
      </c>
      <c r="G1" t="s">
        <v>34</v>
      </c>
      <c r="H1" t="s">
        <v>35</v>
      </c>
      <c r="I1" t="s">
        <v>36</v>
      </c>
      <c r="J1" t="s">
        <v>37</v>
      </c>
      <c r="K1" t="s">
        <v>38</v>
      </c>
      <c r="L1" t="s">
        <v>39</v>
      </c>
      <c r="M1" t="s">
        <v>40</v>
      </c>
      <c r="P1" t="s">
        <v>41</v>
      </c>
      <c r="Q1" t="s">
        <v>42</v>
      </c>
      <c r="R1" t="s">
        <v>43</v>
      </c>
      <c r="S1" t="s">
        <v>44</v>
      </c>
      <c r="T1" t="s">
        <v>45</v>
      </c>
      <c r="U1" t="s">
        <v>46</v>
      </c>
      <c r="V1" t="s">
        <v>47</v>
      </c>
      <c r="W1" t="s">
        <v>48</v>
      </c>
      <c r="X1" t="s">
        <v>49</v>
      </c>
      <c r="Y1" t="s">
        <v>50</v>
      </c>
      <c r="Z1" t="s">
        <v>51</v>
      </c>
      <c r="AA1" t="s">
        <v>52</v>
      </c>
      <c r="AB1" t="s">
        <v>53</v>
      </c>
      <c r="AC1" t="s">
        <v>54</v>
      </c>
      <c r="AD1" t="s">
        <v>55</v>
      </c>
      <c r="AE1" t="s">
        <v>56</v>
      </c>
      <c r="AF1" t="s">
        <v>57</v>
      </c>
      <c r="AG1" t="s">
        <v>58</v>
      </c>
      <c r="AH1" t="s">
        <v>59</v>
      </c>
      <c r="AI1" t="s">
        <v>60</v>
      </c>
      <c r="AJ1" t="s">
        <v>61</v>
      </c>
      <c r="AK1" t="s">
        <v>62</v>
      </c>
      <c r="AL1" t="s">
        <v>63</v>
      </c>
      <c r="AM1" t="s">
        <v>64</v>
      </c>
    </row>
    <row r="2" spans="1:27" ht="12.75">
      <c r="A2" t="s">
        <v>14</v>
      </c>
      <c r="B2">
        <v>5692747.1336</v>
      </c>
      <c r="C2">
        <v>22.483371566</v>
      </c>
      <c r="D2">
        <v>46310557703</v>
      </c>
      <c r="E2">
        <v>10.457861559</v>
      </c>
      <c r="F2">
        <v>278637.06177</v>
      </c>
      <c r="G2">
        <v>3.4453904196</v>
      </c>
      <c r="H2">
        <v>220412025.33</v>
      </c>
      <c r="I2">
        <v>0.0250352212</v>
      </c>
      <c r="J2">
        <v>6146734.9435</v>
      </c>
      <c r="K2">
        <v>16.677930041</v>
      </c>
      <c r="L2">
        <v>46465656746</v>
      </c>
      <c r="M2">
        <v>3.4468633574</v>
      </c>
      <c r="P2">
        <v>5167021.2352</v>
      </c>
      <c r="Q2">
        <v>27.416402381</v>
      </c>
      <c r="R2">
        <v>53335141256</v>
      </c>
      <c r="S2">
        <v>9.6819838979</v>
      </c>
      <c r="T2">
        <v>154981.00226</v>
      </c>
      <c r="U2">
        <v>2.9230379735</v>
      </c>
      <c r="V2">
        <v>1707256835.5</v>
      </c>
      <c r="W2">
        <v>0.1622943675</v>
      </c>
      <c r="X2">
        <v>5433290.6342</v>
      </c>
      <c r="Y2">
        <v>21.496608349</v>
      </c>
      <c r="Z2">
        <v>55356453736</v>
      </c>
      <c r="AA2">
        <v>3.3463459367</v>
      </c>
    </row>
    <row r="3" spans="1:27" ht="12.75">
      <c r="A3" t="s">
        <v>15</v>
      </c>
      <c r="B3">
        <v>4471687.1994</v>
      </c>
      <c r="C3">
        <v>17.660823935</v>
      </c>
      <c r="D3">
        <v>49356971429</v>
      </c>
      <c r="E3">
        <v>11.145803458</v>
      </c>
      <c r="F3">
        <v>518054.20705</v>
      </c>
      <c r="G3">
        <v>6.4058204979</v>
      </c>
      <c r="H3">
        <v>957639204.18</v>
      </c>
      <c r="I3">
        <v>0.1087722381</v>
      </c>
      <c r="J3">
        <v>5635841.0163</v>
      </c>
      <c r="K3">
        <v>15.291722037</v>
      </c>
      <c r="L3">
        <v>51711478247</v>
      </c>
      <c r="M3">
        <v>3.8360030183</v>
      </c>
      <c r="P3">
        <v>3557189.2567</v>
      </c>
      <c r="Q3">
        <v>18.874575421</v>
      </c>
      <c r="R3">
        <v>61297129363</v>
      </c>
      <c r="S3">
        <v>11.127331915</v>
      </c>
      <c r="T3">
        <v>318003.1569</v>
      </c>
      <c r="U3">
        <v>5.9977370761</v>
      </c>
      <c r="V3">
        <v>4620970582.5</v>
      </c>
      <c r="W3">
        <v>0.4392763189</v>
      </c>
      <c r="X3">
        <v>4227551.2081</v>
      </c>
      <c r="Y3">
        <v>16.726146035</v>
      </c>
      <c r="Z3">
        <v>69174339355</v>
      </c>
      <c r="AA3">
        <v>4.1816491809</v>
      </c>
    </row>
    <row r="4" spans="1:27" ht="12.75">
      <c r="A4" t="s">
        <v>65</v>
      </c>
      <c r="B4">
        <v>4693119.8716</v>
      </c>
      <c r="C4">
        <v>18.535367091</v>
      </c>
      <c r="D4">
        <v>39303060282</v>
      </c>
      <c r="E4">
        <v>8.8754267637</v>
      </c>
      <c r="F4">
        <v>998537.7529</v>
      </c>
      <c r="G4">
        <v>12.347073952</v>
      </c>
      <c r="H4">
        <v>7210911536.2</v>
      </c>
      <c r="I4">
        <v>0.8190422689</v>
      </c>
      <c r="J4">
        <v>6619552.274</v>
      </c>
      <c r="K4">
        <v>17.960824852</v>
      </c>
      <c r="L4">
        <v>51891773387</v>
      </c>
      <c r="M4">
        <v>3.8493774707</v>
      </c>
      <c r="P4">
        <v>3106964.2387</v>
      </c>
      <c r="Q4">
        <v>16.48566512</v>
      </c>
      <c r="R4">
        <v>59421731127</v>
      </c>
      <c r="S4">
        <v>10.786888914</v>
      </c>
      <c r="T4">
        <v>595099.89714</v>
      </c>
      <c r="U4">
        <v>11.223953724</v>
      </c>
      <c r="V4">
        <v>13081618000</v>
      </c>
      <c r="W4">
        <v>1.243558014</v>
      </c>
      <c r="X4">
        <v>4176942.313</v>
      </c>
      <c r="Y4">
        <v>16.525913861</v>
      </c>
      <c r="Z4">
        <v>81803083884</v>
      </c>
      <c r="AA4">
        <v>4.9450678085</v>
      </c>
    </row>
    <row r="5" spans="1:27" ht="12.75">
      <c r="A5" t="s">
        <v>17</v>
      </c>
      <c r="B5">
        <v>4930591.8574</v>
      </c>
      <c r="C5">
        <v>19.473257141</v>
      </c>
      <c r="D5">
        <v>50113259123</v>
      </c>
      <c r="E5">
        <v>11.316588531</v>
      </c>
      <c r="F5">
        <v>1736732.6621</v>
      </c>
      <c r="G5">
        <v>21.474968324</v>
      </c>
      <c r="H5">
        <v>21666552446</v>
      </c>
      <c r="I5">
        <v>2.4609679631</v>
      </c>
      <c r="J5">
        <v>7875677.2598</v>
      </c>
      <c r="K5">
        <v>21.369067574</v>
      </c>
      <c r="L5">
        <v>73630484047</v>
      </c>
      <c r="M5">
        <v>5.461974181</v>
      </c>
      <c r="P5">
        <v>3172791.437</v>
      </c>
      <c r="Q5">
        <v>16.834946626</v>
      </c>
      <c r="R5">
        <v>74791755035</v>
      </c>
      <c r="S5">
        <v>13.577025408</v>
      </c>
      <c r="T5">
        <v>1042008.2181</v>
      </c>
      <c r="U5">
        <v>19.652922267</v>
      </c>
      <c r="V5">
        <v>32405706110</v>
      </c>
      <c r="W5">
        <v>3.0805344974</v>
      </c>
      <c r="X5">
        <v>4681143.0094</v>
      </c>
      <c r="Y5">
        <v>18.520764795</v>
      </c>
      <c r="Z5">
        <v>119091051930</v>
      </c>
      <c r="AA5">
        <v>7.1991580172</v>
      </c>
    </row>
    <row r="6" spans="1:27" ht="12.75">
      <c r="A6" t="s">
        <v>18</v>
      </c>
      <c r="B6">
        <v>5527293.9263</v>
      </c>
      <c r="C6">
        <v>21.829917996</v>
      </c>
      <c r="D6">
        <v>260291502917</v>
      </c>
      <c r="E6">
        <v>58.779091368</v>
      </c>
      <c r="F6">
        <v>4548068.7627</v>
      </c>
      <c r="G6">
        <v>56.237574581</v>
      </c>
      <c r="H6">
        <v>881694711535</v>
      </c>
      <c r="I6">
        <v>100.14617894</v>
      </c>
      <c r="J6">
        <v>10569729.547</v>
      </c>
      <c r="K6">
        <v>28.678837067</v>
      </c>
      <c r="L6" s="59">
        <v>1158222700000</v>
      </c>
      <c r="M6">
        <v>85.917981197</v>
      </c>
      <c r="P6">
        <v>3841160.9492</v>
      </c>
      <c r="Q6">
        <v>20.381339538</v>
      </c>
      <c r="R6">
        <v>301532637219</v>
      </c>
      <c r="S6">
        <v>54.73753457</v>
      </c>
      <c r="T6">
        <v>3191530.4444</v>
      </c>
      <c r="U6">
        <v>60.194246692</v>
      </c>
      <c r="V6">
        <v>999556456095</v>
      </c>
      <c r="W6">
        <v>95.019319581</v>
      </c>
      <c r="X6">
        <v>6756061.0086</v>
      </c>
      <c r="Y6">
        <v>26.730099173</v>
      </c>
      <c r="Z6" s="59">
        <v>1328418800000</v>
      </c>
      <c r="AA6">
        <v>80.304075157</v>
      </c>
    </row>
    <row r="7" spans="1:39" s="63" customFormat="1" ht="12.75">
      <c r="A7" s="63" t="s">
        <v>5</v>
      </c>
      <c r="B7">
        <v>26193207.667</v>
      </c>
      <c r="C7">
        <v>100</v>
      </c>
      <c r="D7">
        <v>410647988869</v>
      </c>
      <c r="E7">
        <v>100</v>
      </c>
      <c r="F7">
        <v>8554742.0834</v>
      </c>
      <c r="G7">
        <v>100</v>
      </c>
      <c r="H7">
        <v>831984225993</v>
      </c>
      <c r="I7">
        <v>100</v>
      </c>
      <c r="J7">
        <v>38131708.376</v>
      </c>
      <c r="K7">
        <v>100</v>
      </c>
      <c r="L7" s="59">
        <v>1268057400000</v>
      </c>
      <c r="M7">
        <v>100</v>
      </c>
      <c r="N7"/>
      <c r="O7"/>
      <c r="P7">
        <v>19079809.569</v>
      </c>
      <c r="Q7">
        <v>100</v>
      </c>
      <c r="R7">
        <v>556327067430</v>
      </c>
      <c r="S7">
        <v>100</v>
      </c>
      <c r="T7">
        <v>5404465.1109</v>
      </c>
      <c r="U7">
        <v>100</v>
      </c>
      <c r="V7" s="59">
        <v>1062444300000</v>
      </c>
      <c r="W7">
        <v>100</v>
      </c>
      <c r="X7">
        <v>25534093.364</v>
      </c>
      <c r="Y7">
        <v>100</v>
      </c>
      <c r="Z7" s="59">
        <v>1667881000000</v>
      </c>
      <c r="AA7">
        <v>100</v>
      </c>
      <c r="AB7">
        <v>100</v>
      </c>
      <c r="AC7">
        <v>100</v>
      </c>
      <c r="AD7">
        <v>100</v>
      </c>
      <c r="AE7">
        <v>100</v>
      </c>
      <c r="AF7">
        <v>100</v>
      </c>
      <c r="AG7">
        <v>100</v>
      </c>
      <c r="AH7">
        <v>100</v>
      </c>
      <c r="AI7">
        <v>100</v>
      </c>
      <c r="AJ7">
        <v>100</v>
      </c>
      <c r="AK7">
        <v>100</v>
      </c>
      <c r="AL7" s="63">
        <v>100</v>
      </c>
      <c r="AM7" s="63">
        <v>100</v>
      </c>
    </row>
    <row r="10" spans="1:27" ht="12.75">
      <c r="A10" t="s">
        <v>66</v>
      </c>
      <c r="B10">
        <v>2616263.5614</v>
      </c>
      <c r="C10">
        <v>10.332871702</v>
      </c>
      <c r="D10">
        <v>48617005864</v>
      </c>
      <c r="E10">
        <v>10.978704252</v>
      </c>
      <c r="F10">
        <v>1327195.5456</v>
      </c>
      <c r="G10">
        <v>16.410978456</v>
      </c>
      <c r="H10">
        <v>33715317487</v>
      </c>
      <c r="I10">
        <v>3.8295117052</v>
      </c>
      <c r="J10">
        <v>4409593.5847</v>
      </c>
      <c r="K10">
        <v>11.964546055</v>
      </c>
      <c r="L10">
        <v>80140960581</v>
      </c>
      <c r="M10">
        <v>5.9449270665</v>
      </c>
      <c r="P10">
        <v>1792820.8849</v>
      </c>
      <c r="Q10">
        <v>9.512772745</v>
      </c>
      <c r="R10">
        <v>59660250678</v>
      </c>
      <c r="S10">
        <v>10.830187618</v>
      </c>
      <c r="T10">
        <v>876698.36391</v>
      </c>
      <c r="U10">
        <v>16.53507573</v>
      </c>
      <c r="V10">
        <v>42545572146</v>
      </c>
      <c r="W10">
        <v>4.0444452055</v>
      </c>
      <c r="X10">
        <v>2654213.7359</v>
      </c>
      <c r="Y10">
        <v>10.501295991</v>
      </c>
      <c r="Z10">
        <v>106768490631</v>
      </c>
      <c r="AA10">
        <v>6.4542484331</v>
      </c>
    </row>
    <row r="11" spans="1:27" ht="12.75">
      <c r="A11" t="s">
        <v>67</v>
      </c>
      <c r="B11">
        <v>1344640.4707</v>
      </c>
      <c r="C11">
        <v>5.3106260677</v>
      </c>
      <c r="D11">
        <v>40173349493</v>
      </c>
      <c r="E11">
        <v>9.071955688</v>
      </c>
      <c r="F11">
        <v>1006412.372</v>
      </c>
      <c r="G11">
        <v>12.444444836</v>
      </c>
      <c r="H11">
        <v>37535628951</v>
      </c>
      <c r="I11">
        <v>4.2634369522</v>
      </c>
      <c r="J11">
        <v>2565642.1017</v>
      </c>
      <c r="K11">
        <v>6.96135426</v>
      </c>
      <c r="L11">
        <v>78580544765</v>
      </c>
      <c r="M11">
        <v>5.8291740464</v>
      </c>
      <c r="P11">
        <v>910385.31448</v>
      </c>
      <c r="Q11">
        <v>4.8305375511</v>
      </c>
      <c r="R11">
        <v>47703941621</v>
      </c>
      <c r="S11">
        <v>8.6597463467</v>
      </c>
      <c r="T11">
        <v>691794.06215</v>
      </c>
      <c r="U11">
        <v>13.04766574</v>
      </c>
      <c r="V11">
        <v>47779158301</v>
      </c>
      <c r="W11">
        <v>4.5419576696</v>
      </c>
      <c r="X11">
        <v>1603526.5862</v>
      </c>
      <c r="Y11">
        <v>6.3442921283</v>
      </c>
      <c r="Z11">
        <v>100853310927</v>
      </c>
      <c r="AA11">
        <v>6.0966706579</v>
      </c>
    </row>
    <row r="12" spans="1:27" ht="12.75">
      <c r="A12" t="s">
        <v>68</v>
      </c>
      <c r="B12">
        <v>1241906.2578</v>
      </c>
      <c r="C12">
        <v>4.9048796983</v>
      </c>
      <c r="D12">
        <v>94880087295</v>
      </c>
      <c r="E12">
        <v>21.425844707</v>
      </c>
      <c r="F12">
        <v>1495845.6843</v>
      </c>
      <c r="G12">
        <v>18.496363538</v>
      </c>
      <c r="H12">
        <v>171962067285</v>
      </c>
      <c r="I12">
        <v>19.532093974</v>
      </c>
      <c r="J12">
        <v>2707165.7476</v>
      </c>
      <c r="K12">
        <v>7.3453502329</v>
      </c>
      <c r="L12">
        <v>273578257065</v>
      </c>
      <c r="M12">
        <v>20.294276153</v>
      </c>
      <c r="P12">
        <v>901707.63654</v>
      </c>
      <c r="Q12">
        <v>4.7844934767</v>
      </c>
      <c r="R12">
        <v>104409731764</v>
      </c>
      <c r="S12">
        <v>18.953607658</v>
      </c>
      <c r="T12">
        <v>1078881.9254</v>
      </c>
      <c r="U12">
        <v>20.348383292</v>
      </c>
      <c r="V12">
        <v>189115504415</v>
      </c>
      <c r="W12">
        <v>17.977600407</v>
      </c>
      <c r="X12">
        <v>1824853.9097</v>
      </c>
      <c r="Y12">
        <v>7.2199652903</v>
      </c>
      <c r="Z12">
        <v>304023655111</v>
      </c>
      <c r="AA12">
        <v>18.378495266</v>
      </c>
    </row>
    <row r="13" spans="1:27" ht="12.75">
      <c r="A13" t="s">
        <v>69</v>
      </c>
      <c r="B13">
        <v>324483.63649</v>
      </c>
      <c r="C13">
        <v>1.2815405278</v>
      </c>
      <c r="D13">
        <v>76621060265</v>
      </c>
      <c r="E13">
        <v>17.302586721</v>
      </c>
      <c r="F13">
        <v>718615.16083</v>
      </c>
      <c r="G13">
        <v>8.8857877511</v>
      </c>
      <c r="H13">
        <v>638481697812</v>
      </c>
      <c r="I13">
        <v>72.521136313</v>
      </c>
      <c r="J13">
        <v>887328.11292</v>
      </c>
      <c r="K13">
        <v>2.4075865199</v>
      </c>
      <c r="L13">
        <v>725922948697</v>
      </c>
      <c r="M13">
        <v>53.849603931</v>
      </c>
      <c r="P13">
        <v>236247.11329</v>
      </c>
      <c r="Q13">
        <v>1.2535357655</v>
      </c>
      <c r="R13">
        <v>89758713156</v>
      </c>
      <c r="S13">
        <v>16.293992948</v>
      </c>
      <c r="T13">
        <v>544156.0929</v>
      </c>
      <c r="U13">
        <v>10.26312193</v>
      </c>
      <c r="V13">
        <v>720116221233</v>
      </c>
      <c r="W13">
        <v>68.455316299</v>
      </c>
      <c r="X13">
        <v>673466.77683</v>
      </c>
      <c r="Y13">
        <v>2.6645457629</v>
      </c>
      <c r="Z13">
        <v>816773333664</v>
      </c>
      <c r="AA13">
        <v>49.3746608</v>
      </c>
    </row>
    <row r="14" spans="1:27" ht="12.75">
      <c r="A14" t="s">
        <v>70</v>
      </c>
      <c r="B14">
        <v>34954.585628</v>
      </c>
      <c r="C14">
        <v>0.1380523178</v>
      </c>
      <c r="D14">
        <v>15855288134</v>
      </c>
      <c r="E14">
        <v>3.5804450759</v>
      </c>
      <c r="F14">
        <v>95439.740327</v>
      </c>
      <c r="G14">
        <v>1.1801271693</v>
      </c>
      <c r="H14">
        <v>291949459045</v>
      </c>
      <c r="I14">
        <v>33.160710148</v>
      </c>
      <c r="J14">
        <v>104147.33026</v>
      </c>
      <c r="K14">
        <v>0.2825828516</v>
      </c>
      <c r="L14">
        <v>310343138803</v>
      </c>
      <c r="M14">
        <v>23.021527474</v>
      </c>
      <c r="P14">
        <v>22076.986603</v>
      </c>
      <c r="Q14">
        <v>0.1171412929</v>
      </c>
      <c r="R14">
        <v>22463648278</v>
      </c>
      <c r="S14">
        <v>4.077849534</v>
      </c>
      <c r="T14">
        <v>63027.3368</v>
      </c>
      <c r="U14">
        <v>1.1887347233</v>
      </c>
      <c r="V14">
        <v>351376186691</v>
      </c>
      <c r="W14">
        <v>33.402341581</v>
      </c>
      <c r="X14">
        <v>69992.172723</v>
      </c>
      <c r="Y14">
        <v>0.2769213771</v>
      </c>
      <c r="Z14">
        <v>374024827012</v>
      </c>
      <c r="AA14">
        <v>22.610127196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Rosenberg</dc:creator>
  <cp:keywords/>
  <dc:description/>
  <cp:lastModifiedBy>Hunter, Lillian</cp:lastModifiedBy>
  <cp:lastPrinted>2011-06-07T15:07:41Z</cp:lastPrinted>
  <dcterms:created xsi:type="dcterms:W3CDTF">2010-08-06T00:47:51Z</dcterms:created>
  <dcterms:modified xsi:type="dcterms:W3CDTF">2023-02-28T19:27:36Z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