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165" windowWidth="15480" windowHeight="9465" activeTab="0"/>
  </bookViews>
  <sheets>
    <sheet name="T17-0076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<sst xmlns="http://schemas.openxmlformats.org/spreadsheetml/2006/main" count="72" uniqueCount="41">
  <si>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PRELIMINARY RESULTS</t>
  </si>
  <si>
    <t>All Tax Units</t>
  </si>
  <si>
    <t>Number (thousands)</t>
  </si>
  <si>
    <t>Percent of Total</t>
  </si>
  <si>
    <t>Greater than 0</t>
  </si>
  <si>
    <t>Greater than 10% of AGI</t>
  </si>
  <si>
    <t>Greater than 25% of AGI</t>
  </si>
  <si>
    <t>Greater than 50% of AGI</t>
  </si>
  <si>
    <t>Less than 10</t>
  </si>
  <si>
    <t>10-20</t>
  </si>
  <si>
    <t>20-30</t>
  </si>
  <si>
    <t>30-40</t>
  </si>
  <si>
    <t>40-50</t>
  </si>
  <si>
    <t>50-75</t>
  </si>
  <si>
    <t>75-100</t>
  </si>
  <si>
    <t>500-1,000</t>
  </si>
  <si>
    <t>More than 1,000</t>
  </si>
  <si>
    <t>All</t>
  </si>
  <si>
    <t>100-200</t>
  </si>
  <si>
    <t>200-500</t>
  </si>
  <si>
    <t>Amount ($Billions)</t>
  </si>
  <si>
    <t>Average ($)</t>
  </si>
  <si>
    <t>Percent of Income Class</t>
  </si>
  <si>
    <t>Percent of Tax Units with Business Income</t>
  </si>
  <si>
    <t>Tax Units with Business Income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</si>
  <si>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</si>
  <si>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Less 
than 0</t>
  </si>
  <si>
    <t>http://www.taxpolicycenter.org</t>
  </si>
  <si>
    <t>(2) Includes all tax units reporting non-zero business income. Business income includes income or loss from a) non-farm sole proprietors (Schedule C); b) farming (Schedule F); c) rental real estate (Schedule E Part I); d) partnerships (Schedule E Part II); and e) S corporations (Schedule E Part II).</t>
  </si>
  <si>
    <t>Business Income as Percent of Total AGI of Bracket</t>
  </si>
  <si>
    <t>Source: Urban-Brookings Tax Policy Center Microsimulation Model (version 0516-1).</t>
  </si>
  <si>
    <t>Table T16-xxyy</t>
  </si>
  <si>
    <t>Distribution of Tax Units with Business Income, by ECI Level, 2016</t>
  </si>
  <si>
    <r>
      <t>Expanded Cash Income</t>
    </r>
    <r>
      <rPr>
        <b/>
        <vertAlign val="superscript"/>
        <sz val="10"/>
        <rFont val="Calibri"/>
        <family val="2"/>
      </rPr>
      <t>1</t>
    </r>
  </si>
  <si>
    <t>Note: Calendar year. Baseline is current law. Tax units that are dependents of other tax units are excluded from the analysis.</t>
  </si>
  <si>
    <t xml:space="preserve">(1) Includes both filing and non-filing units. Tax units with negative adjusted gross income are excluded from their respective income class but are included in the totals. For a description of expanded cash income see http://www.taxpolicycenter.org/numbers/displayatab.cfm?DocID=574. </t>
  </si>
  <si>
    <r>
      <t>Tax Units with Business Income</t>
    </r>
    <r>
      <rPr>
        <b/>
        <vertAlign val="superscript"/>
        <sz val="10"/>
        <rFont val="Calibri"/>
        <family val="2"/>
      </rPr>
      <t>2</t>
    </r>
  </si>
  <si>
    <t>Distribution of Tax Units with Business Income, by Expanded Cash Income Level, 2017</t>
  </si>
  <si>
    <t>Source: Urban-Brookings Tax Policy Center Microsimulation Model (version 0217-1).</t>
  </si>
  <si>
    <r>
      <t>Expanded Cash Income (thousands of 2017 dollars)</t>
    </r>
    <r>
      <rPr>
        <b/>
        <vertAlign val="superscript"/>
        <sz val="10"/>
        <rFont val="Calibri"/>
        <family val="2"/>
      </rPr>
      <t>1</t>
    </r>
  </si>
  <si>
    <t>Table T17-0076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</si>
</sst>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5" fontId="24" fillId="0" borderId="0" xfId="59" applyNumberFormat="1" applyFont="1" applyAlignment="1">
      <alignment horizontal="left"/>
      <protection/>
    </xf>
    <xf numFmtId="0" fontId="5" fillId="0" borderId="0" xfId="59" applyFont="1">
      <alignment/>
      <protection/>
    </xf>
    <xf numFmtId="0" fontId="24" fillId="0" borderId="0" xfId="59" applyFont="1">
      <alignment/>
      <protection/>
    </xf>
    <xf numFmtId="0" fontId="5" fillId="0" borderId="10" xfId="59" applyFont="1" applyBorder="1">
      <alignment/>
      <protection/>
    </xf>
    <xf numFmtId="0" fontId="5" fillId="0" borderId="0" xfId="59" applyFont="1" applyBorder="1">
      <alignment/>
      <protection/>
    </xf>
    <xf numFmtId="0" fontId="24" fillId="0" borderId="0" xfId="59" applyFont="1" applyBorder="1" applyAlignment="1">
      <alignment horizontal="center" vertical="center" wrapText="1"/>
      <protection/>
    </xf>
    <xf numFmtId="49" fontId="24" fillId="0" borderId="11" xfId="59" applyNumberFormat="1" applyFont="1" applyBorder="1" applyAlignment="1">
      <alignment horizontal="right"/>
      <protection/>
    </xf>
    <xf numFmtId="0" fontId="5" fillId="0" borderId="11" xfId="59" applyFont="1" applyBorder="1">
      <alignment/>
      <protection/>
    </xf>
    <xf numFmtId="0" fontId="5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wrapText="1"/>
    </xf>
    <xf numFmtId="0" fontId="24" fillId="0" borderId="0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0" xfId="59" applyNumberFormat="1" applyFont="1" applyAlignment="1">
      <alignment horizontal="right" indent="1"/>
      <protection/>
    </xf>
    <xf numFmtId="0" fontId="5" fillId="0" borderId="0" xfId="59" applyFont="1" applyAlignment="1">
      <alignment horizontal="right" indent="1"/>
      <protection/>
    </xf>
    <xf numFmtId="165" fontId="5" fillId="0" borderId="0" xfId="59" applyNumberFormat="1" applyFont="1" applyAlignment="1">
      <alignment horizontal="right" indent="1"/>
      <protection/>
    </xf>
    <xf numFmtId="0" fontId="5" fillId="0" borderId="0" xfId="59" applyFont="1" applyBorder="1" applyAlignment="1">
      <alignment horizontal="right" indent="1"/>
      <protection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4" fillId="0" borderId="0" xfId="59" applyNumberFormat="1" applyFont="1" applyAlignment="1">
      <alignment horizontal="right" indent="1"/>
      <protection/>
    </xf>
    <xf numFmtId="0" fontId="25" fillId="0" borderId="0" xfId="54" applyFont="1" applyAlignment="1" applyProtection="1">
      <alignment horizontal="right"/>
      <protection/>
    </xf>
    <xf numFmtId="43" fontId="0" fillId="0" borderId="0" xfId="0" applyNumberFormat="1" applyAlignment="1">
      <alignment/>
    </xf>
    <xf numFmtId="168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8" fontId="5" fillId="0" borderId="0" xfId="42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3" fontId="5" fillId="0" borderId="0" xfId="59" applyNumberFormat="1" applyFont="1" applyBorder="1" applyAlignment="1">
      <alignment horizontal="right" indent="1"/>
      <protection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4" fillId="0" borderId="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right" indent="1"/>
      <protection/>
    </xf>
    <xf numFmtId="164" fontId="5" fillId="0" borderId="0" xfId="0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0" fontId="5" fillId="0" borderId="0" xfId="59" applyFont="1" applyAlignment="1">
      <alignment horizontal="right" indent="1"/>
      <protection/>
    </xf>
    <xf numFmtId="165" fontId="5" fillId="0" borderId="0" xfId="59" applyNumberFormat="1" applyFont="1" applyAlignment="1">
      <alignment horizontal="right" indent="1"/>
      <protection/>
    </xf>
    <xf numFmtId="164" fontId="5" fillId="0" borderId="0" xfId="0" applyNumberFormat="1" applyFont="1" applyAlignment="1">
      <alignment/>
    </xf>
    <xf numFmtId="3" fontId="5" fillId="0" borderId="0" xfId="59" applyNumberFormat="1" applyFont="1" applyAlignment="1">
      <alignment horizontal="right" indent="1"/>
      <protection/>
    </xf>
    <xf numFmtId="0" fontId="25" fillId="0" borderId="0" xfId="54" applyFont="1" applyAlignment="1" applyProtection="1">
      <alignment wrapText="1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wrapText="1"/>
      <protection/>
    </xf>
    <xf numFmtId="0" fontId="25" fillId="0" borderId="0" xfId="54" applyFont="1" applyAlignment="1" applyProtection="1">
      <alignment/>
      <protection/>
    </xf>
    <xf numFmtId="0" fontId="5" fillId="0" borderId="0" xfId="0" applyFont="1" applyAlignment="1">
      <alignment/>
    </xf>
    <xf numFmtId="0" fontId="25" fillId="0" borderId="0" xfId="54" applyFont="1" applyAlignment="1" applyProtection="1">
      <alignment horizontal="left" wrapText="1"/>
      <protection/>
    </xf>
    <xf numFmtId="3" fontId="5" fillId="0" borderId="0" xfId="0" applyNumberFormat="1" applyFont="1" applyAlignment="1">
      <alignment/>
    </xf>
    <xf numFmtId="49" fontId="5" fillId="0" borderId="0" xfId="59" applyNumberFormat="1" applyFont="1" applyAlignment="1">
      <alignment horizontal="right" indent="1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0" xfId="59" applyFont="1" applyAlignment="1">
      <alignment horizontal="center" wrapText="1"/>
      <protection/>
    </xf>
    <xf numFmtId="0" fontId="2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12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4" fillId="0" borderId="13" xfId="5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0" xfId="59" applyFont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5" fillId="0" borderId="0" xfId="59" applyFont="1" applyAlignment="1">
      <alignment horizontal="left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54" applyFont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cc and Freeze Options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D32"/>
  <sheetViews>
    <sheetView showGridLines="0" tabSelected="1" zoomScalePageLayoutView="0" workbookViewId="0" topLeftCell="A1">
      <selection activeCell="W25" sqref="W25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00390625" style="0" customWidth="1"/>
    <col min="4" max="4" width="0.71875" style="0" customWidth="1"/>
    <col min="5" max="5" width="8.7109375" style="0" customWidth="1"/>
    <col min="6" max="6" width="0.71875" style="0" customWidth="1"/>
    <col min="7" max="7" width="10.0039062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9.14062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3" max="23" width="8.57421875" style="0" customWidth="1"/>
    <col min="24" max="24" width="0.71875" style="0" customWidth="1"/>
    <col min="25" max="25" width="10.7109375" style="0" customWidth="1"/>
    <col min="26" max="26" width="0.71875" style="0" customWidth="1"/>
    <col min="29" max="29" width="15.7109375" style="0" hidden="1" customWidth="1"/>
    <col min="30" max="30" width="1.7109375" style="0" hidden="1" customWidth="1"/>
    <col min="31" max="31" width="10.00390625" style="0" hidden="1" customWidth="1"/>
    <col min="32" max="32" width="0.71875" style="0" hidden="1" customWidth="1"/>
    <col min="33" max="33" width="8.7109375" style="0" hidden="1" customWidth="1"/>
    <col min="34" max="34" width="0.71875" style="0" hidden="1" customWidth="1"/>
    <col min="35" max="35" width="10.00390625" style="0" hidden="1" customWidth="1"/>
    <col min="36" max="36" width="0.71875" style="0" hidden="1" customWidth="1"/>
    <col min="37" max="37" width="8.7109375" style="0" hidden="1" customWidth="1"/>
    <col min="38" max="38" width="0.71875" style="0" hidden="1" customWidth="1"/>
    <col min="39" max="39" width="8.7109375" style="0" hidden="1" customWidth="1"/>
    <col min="40" max="40" width="0.71875" style="0" hidden="1" customWidth="1"/>
    <col min="41" max="41" width="9.140625" style="0" hidden="1" customWidth="1"/>
    <col min="42" max="42" width="0.71875" style="0" hidden="1" customWidth="1"/>
    <col min="43" max="43" width="9.140625" style="0" hidden="1" customWidth="1"/>
    <col min="44" max="44" width="0.71875" style="0" hidden="1" customWidth="1"/>
    <col min="45" max="45" width="9.140625" style="0" hidden="1" customWidth="1"/>
    <col min="46" max="46" width="0.71875" style="0" hidden="1" customWidth="1"/>
    <col min="47" max="47" width="9.140625" style="0" hidden="1" customWidth="1"/>
    <col min="48" max="48" width="0.71875" style="0" hidden="1" customWidth="1"/>
    <col min="49" max="49" width="9.140625" style="0" hidden="1" customWidth="1"/>
    <col min="50" max="50" width="0.71875" style="0" hidden="1" customWidth="1"/>
    <col min="51" max="51" width="8.57421875" style="0" hidden="1" customWidth="1"/>
    <col min="52" max="52" width="0.71875" style="0" hidden="1" customWidth="1"/>
    <col min="53" max="53" width="10.7109375" style="0" hidden="1" customWidth="1"/>
    <col min="54" max="54" width="0.71875" style="0" hidden="1" customWidth="1"/>
    <col min="55" max="55" width="9.140625" style="0" hidden="1" customWidth="1"/>
  </cols>
  <sheetData>
    <row r="1" spans="1:27" ht="12.75">
      <c r="A1" s="1">
        <v>42814</v>
      </c>
      <c r="B1" s="3" t="s">
        <v>0</v>
      </c>
      <c r="C1" s="2"/>
      <c r="D1" s="2"/>
      <c r="E1" s="2"/>
      <c r="F1" s="2"/>
      <c r="G1" s="3"/>
      <c r="H1" s="2"/>
      <c r="I1" s="3"/>
      <c r="J1" s="2"/>
      <c r="K1" s="2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22" t="s">
        <v>27</v>
      </c>
    </row>
    <row r="2" spans="1:27" ht="12.75">
      <c r="A2" s="2"/>
      <c r="B2" s="2"/>
      <c r="C2" s="2"/>
      <c r="D2" s="2"/>
      <c r="E2" s="2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5" ht="15.75">
      <c r="A3" s="50" t="s">
        <v>40</v>
      </c>
      <c r="B3" s="50"/>
      <c r="C3" s="50"/>
      <c r="D3" s="50"/>
      <c r="E3" s="50"/>
      <c r="F3" s="50"/>
      <c r="G3" s="50"/>
      <c r="H3" s="50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C3" s="50" t="s">
        <v>31</v>
      </c>
      <c r="AD3" s="50"/>
      <c r="AE3" s="50"/>
      <c r="AF3" s="50"/>
      <c r="AG3" s="50"/>
      <c r="AH3" s="50"/>
      <c r="AI3" s="50"/>
      <c r="AJ3" s="50"/>
      <c r="AK3" s="51"/>
      <c r="AL3" s="51"/>
      <c r="AM3" s="51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ht="15.75" customHeight="1">
      <c r="A4" s="61" t="s">
        <v>37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C4" s="61" t="s">
        <v>32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</row>
    <row r="5" spans="1:54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5" ht="13.5" customHeight="1" thickTop="1">
      <c r="A6" s="53" t="s">
        <v>39</v>
      </c>
      <c r="B6" s="5"/>
      <c r="C6" s="53" t="s">
        <v>1</v>
      </c>
      <c r="D6" s="56"/>
      <c r="E6" s="56"/>
      <c r="F6" s="5"/>
      <c r="G6" s="53" t="s">
        <v>36</v>
      </c>
      <c r="H6" s="56"/>
      <c r="I6" s="56"/>
      <c r="J6" s="56"/>
      <c r="K6" s="60"/>
      <c r="L6" s="5"/>
      <c r="M6" s="53" t="s">
        <v>23</v>
      </c>
      <c r="N6" s="64"/>
      <c r="O6" s="64"/>
      <c r="P6" s="64"/>
      <c r="Q6" s="64"/>
      <c r="R6" s="64"/>
      <c r="S6" s="64"/>
      <c r="T6" s="64"/>
      <c r="U6" s="64"/>
      <c r="V6" s="5"/>
      <c r="W6" s="53" t="s">
        <v>24</v>
      </c>
      <c r="X6" s="60"/>
      <c r="Y6" s="60"/>
      <c r="Z6" s="12"/>
      <c r="AA6" s="53" t="s">
        <v>29</v>
      </c>
      <c r="AC6" s="53" t="s">
        <v>33</v>
      </c>
      <c r="AD6" s="5"/>
      <c r="AE6" s="53" t="s">
        <v>1</v>
      </c>
      <c r="AF6" s="56"/>
      <c r="AG6" s="56"/>
      <c r="AH6" s="5"/>
      <c r="AI6" s="53" t="s">
        <v>25</v>
      </c>
      <c r="AJ6" s="56"/>
      <c r="AK6" s="56"/>
      <c r="AL6" s="56"/>
      <c r="AM6" s="60"/>
      <c r="AN6" s="5"/>
      <c r="AO6" s="53" t="s">
        <v>23</v>
      </c>
      <c r="AP6" s="64"/>
      <c r="AQ6" s="64"/>
      <c r="AR6" s="64"/>
      <c r="AS6" s="64"/>
      <c r="AT6" s="64"/>
      <c r="AU6" s="64"/>
      <c r="AV6" s="64"/>
      <c r="AW6" s="64"/>
      <c r="AX6" s="5"/>
      <c r="AY6" s="53" t="s">
        <v>24</v>
      </c>
      <c r="AZ6" s="60"/>
      <c r="BA6" s="60"/>
      <c r="BB6" s="12"/>
      <c r="BC6" s="53" t="s">
        <v>29</v>
      </c>
    </row>
    <row r="7" spans="1:55" ht="12.75">
      <c r="A7" s="54"/>
      <c r="B7" s="6"/>
      <c r="C7" s="57"/>
      <c r="D7" s="57"/>
      <c r="E7" s="57"/>
      <c r="F7" s="6"/>
      <c r="G7" s="57"/>
      <c r="H7" s="57"/>
      <c r="I7" s="57"/>
      <c r="J7" s="57"/>
      <c r="K7" s="59"/>
      <c r="L7" s="6"/>
      <c r="M7" s="65"/>
      <c r="N7" s="65"/>
      <c r="O7" s="65"/>
      <c r="P7" s="65"/>
      <c r="Q7" s="65"/>
      <c r="R7" s="65"/>
      <c r="S7" s="65"/>
      <c r="T7" s="65"/>
      <c r="U7" s="65"/>
      <c r="V7" s="6"/>
      <c r="W7" s="59"/>
      <c r="X7" s="59"/>
      <c r="Y7" s="59"/>
      <c r="Z7" s="13"/>
      <c r="AA7" s="66"/>
      <c r="AC7" s="54"/>
      <c r="AD7" s="32"/>
      <c r="AE7" s="57"/>
      <c r="AF7" s="57"/>
      <c r="AG7" s="57"/>
      <c r="AH7" s="32"/>
      <c r="AI7" s="57"/>
      <c r="AJ7" s="57"/>
      <c r="AK7" s="57"/>
      <c r="AL7" s="57"/>
      <c r="AM7" s="59"/>
      <c r="AN7" s="32"/>
      <c r="AO7" s="65"/>
      <c r="AP7" s="65"/>
      <c r="AQ7" s="65"/>
      <c r="AR7" s="65"/>
      <c r="AS7" s="65"/>
      <c r="AT7" s="65"/>
      <c r="AU7" s="65"/>
      <c r="AV7" s="65"/>
      <c r="AW7" s="65"/>
      <c r="AX7" s="32"/>
      <c r="AY7" s="59"/>
      <c r="AZ7" s="59"/>
      <c r="BA7" s="59"/>
      <c r="BB7" s="13"/>
      <c r="BC7" s="66"/>
    </row>
    <row r="8" spans="1:55" ht="12.75" customHeight="1">
      <c r="A8" s="54"/>
      <c r="B8" s="6"/>
      <c r="C8" s="58" t="s">
        <v>2</v>
      </c>
      <c r="D8" s="19"/>
      <c r="E8" s="58" t="s">
        <v>3</v>
      </c>
      <c r="F8" s="6"/>
      <c r="G8" s="58" t="s">
        <v>2</v>
      </c>
      <c r="H8" s="19"/>
      <c r="I8" s="58" t="s">
        <v>3</v>
      </c>
      <c r="J8" s="19"/>
      <c r="K8" s="58" t="s">
        <v>22</v>
      </c>
      <c r="L8" s="6"/>
      <c r="M8" s="58" t="s">
        <v>26</v>
      </c>
      <c r="N8" s="18"/>
      <c r="O8" s="58" t="s">
        <v>4</v>
      </c>
      <c r="P8" s="19"/>
      <c r="Q8" s="58" t="s">
        <v>5</v>
      </c>
      <c r="R8" s="19"/>
      <c r="S8" s="58" t="s">
        <v>6</v>
      </c>
      <c r="T8" s="19"/>
      <c r="U8" s="58" t="s">
        <v>7</v>
      </c>
      <c r="V8" s="6"/>
      <c r="W8" s="67" t="s">
        <v>20</v>
      </c>
      <c r="X8" s="18"/>
      <c r="Y8" s="58" t="s">
        <v>21</v>
      </c>
      <c r="Z8" s="11"/>
      <c r="AA8" s="66"/>
      <c r="AC8" s="54"/>
      <c r="AD8" s="32"/>
      <c r="AE8" s="58" t="s">
        <v>2</v>
      </c>
      <c r="AF8" s="19"/>
      <c r="AG8" s="58" t="s">
        <v>3</v>
      </c>
      <c r="AH8" s="32"/>
      <c r="AI8" s="58" t="s">
        <v>2</v>
      </c>
      <c r="AJ8" s="19"/>
      <c r="AK8" s="58" t="s">
        <v>3</v>
      </c>
      <c r="AL8" s="19"/>
      <c r="AM8" s="58" t="s">
        <v>22</v>
      </c>
      <c r="AN8" s="32"/>
      <c r="AO8" s="58" t="s">
        <v>26</v>
      </c>
      <c r="AP8" s="18"/>
      <c r="AQ8" s="58" t="s">
        <v>4</v>
      </c>
      <c r="AR8" s="19"/>
      <c r="AS8" s="58" t="s">
        <v>5</v>
      </c>
      <c r="AT8" s="19"/>
      <c r="AU8" s="58" t="s">
        <v>6</v>
      </c>
      <c r="AV8" s="19"/>
      <c r="AW8" s="58" t="s">
        <v>7</v>
      </c>
      <c r="AX8" s="32"/>
      <c r="AY8" s="67" t="s">
        <v>20</v>
      </c>
      <c r="AZ8" s="18"/>
      <c r="BA8" s="58" t="s">
        <v>21</v>
      </c>
      <c r="BB8" s="32"/>
      <c r="BC8" s="66"/>
    </row>
    <row r="9" spans="1:55" ht="24.75" customHeight="1">
      <c r="A9" s="55"/>
      <c r="B9" s="6"/>
      <c r="C9" s="55"/>
      <c r="D9" s="20"/>
      <c r="E9" s="55"/>
      <c r="F9" s="6"/>
      <c r="G9" s="55"/>
      <c r="H9" s="20"/>
      <c r="I9" s="55"/>
      <c r="J9" s="20"/>
      <c r="K9" s="55"/>
      <c r="L9" s="6"/>
      <c r="M9" s="59"/>
      <c r="N9" s="13"/>
      <c r="O9" s="55"/>
      <c r="P9" s="20"/>
      <c r="Q9" s="55"/>
      <c r="R9" s="20"/>
      <c r="S9" s="55"/>
      <c r="T9" s="20"/>
      <c r="U9" s="55"/>
      <c r="V9" s="6"/>
      <c r="W9" s="59"/>
      <c r="X9" s="13"/>
      <c r="Y9" s="59"/>
      <c r="Z9" s="11"/>
      <c r="AA9" s="57"/>
      <c r="AC9" s="55"/>
      <c r="AD9" s="32"/>
      <c r="AE9" s="55"/>
      <c r="AF9" s="31"/>
      <c r="AG9" s="55"/>
      <c r="AH9" s="32"/>
      <c r="AI9" s="55"/>
      <c r="AJ9" s="31"/>
      <c r="AK9" s="55"/>
      <c r="AL9" s="31"/>
      <c r="AM9" s="55"/>
      <c r="AN9" s="32"/>
      <c r="AO9" s="59"/>
      <c r="AP9" s="13"/>
      <c r="AQ9" s="55"/>
      <c r="AR9" s="31"/>
      <c r="AS9" s="55"/>
      <c r="AT9" s="31"/>
      <c r="AU9" s="55"/>
      <c r="AV9" s="31"/>
      <c r="AW9" s="55"/>
      <c r="AX9" s="32"/>
      <c r="AY9" s="59"/>
      <c r="AZ9" s="13"/>
      <c r="BA9" s="59"/>
      <c r="BB9" s="32"/>
      <c r="BC9" s="57"/>
    </row>
    <row r="10" spans="1:5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2.75">
      <c r="A11" s="21" t="s">
        <v>8</v>
      </c>
      <c r="B11" s="2"/>
      <c r="C11" s="46">
        <v>13350</v>
      </c>
      <c r="D11" s="15"/>
      <c r="E11" s="38">
        <v>7.716262975778547</v>
      </c>
      <c r="F11" s="15"/>
      <c r="G11" s="26">
        <v>1890</v>
      </c>
      <c r="H11" s="15"/>
      <c r="I11" s="25">
        <v>4.9762060969</v>
      </c>
      <c r="J11" s="15"/>
      <c r="K11" s="14">
        <f>G11/C11*100</f>
        <v>14.157303370786517</v>
      </c>
      <c r="L11" s="15"/>
      <c r="M11" s="38">
        <v>1.9611260392910563</v>
      </c>
      <c r="N11" s="15"/>
      <c r="O11" s="38">
        <v>12.214836747270832</v>
      </c>
      <c r="P11" s="15"/>
      <c r="Q11" s="14">
        <v>12.122549381781893</v>
      </c>
      <c r="R11" s="15"/>
      <c r="S11" s="14">
        <v>11.590501615744175</v>
      </c>
      <c r="T11" s="15"/>
      <c r="U11" s="14">
        <v>11.004554511937298</v>
      </c>
      <c r="V11" s="15"/>
      <c r="W11" s="38">
        <v>3.2159489521999998</v>
      </c>
      <c r="X11" s="27"/>
      <c r="Y11" s="27">
        <v>1700</v>
      </c>
      <c r="Z11" s="15"/>
      <c r="AA11" s="16">
        <v>8.704611152402657</v>
      </c>
      <c r="AB11" s="29"/>
      <c r="AC11" s="21" t="s">
        <v>8</v>
      </c>
      <c r="AD11" s="2"/>
      <c r="AE11" s="24" t="e">
        <f>#REF!/1000</f>
        <v>#REF!</v>
      </c>
      <c r="AF11" s="15"/>
      <c r="AG11" s="25">
        <f>C11/$C$22*100</f>
        <v>7.629007371849821</v>
      </c>
      <c r="AH11" s="15"/>
      <c r="AI11" s="26" t="e">
        <f>#REF!/1000</f>
        <v>#REF!</v>
      </c>
      <c r="AJ11" s="15"/>
      <c r="AK11" s="25">
        <f>G11/$G$22*100</f>
        <v>4.969760715224822</v>
      </c>
      <c r="AL11" s="15"/>
      <c r="AM11" s="14">
        <f>(G11/C11)*100</f>
        <v>14.157303370786517</v>
      </c>
      <c r="AN11" s="15"/>
      <c r="AO11" s="14" t="e">
        <f>#REF!/#REF!*100</f>
        <v>#REF!</v>
      </c>
      <c r="AP11" s="15"/>
      <c r="AQ11" s="16" t="e">
        <f>#REF!/#REF!*100</f>
        <v>#REF!</v>
      </c>
      <c r="AR11" s="15"/>
      <c r="AS11" s="14" t="e">
        <f>#REF!/#REF!*100</f>
        <v>#REF!</v>
      </c>
      <c r="AT11" s="15"/>
      <c r="AU11" s="14" t="e">
        <f>#REF!/#REF!*100</f>
        <v>#REF!</v>
      </c>
      <c r="AV11" s="15"/>
      <c r="AW11" s="14" t="e">
        <f>#REF!/#REF!*100</f>
        <v>#REF!</v>
      </c>
      <c r="AX11" s="15"/>
      <c r="AY11" s="34" t="e">
        <f>#REF!/1000000000</f>
        <v>#REF!</v>
      </c>
      <c r="AZ11" s="35"/>
      <c r="BA11" s="35" t="e">
        <f>#REF!/#REF!</f>
        <v>#REF!</v>
      </c>
      <c r="BB11" s="33"/>
      <c r="BC11" s="37" t="e">
        <f>#REF!/#REF!*100</f>
        <v>#REF!</v>
      </c>
    </row>
    <row r="12" spans="1:55" ht="12.75">
      <c r="A12" s="21" t="s">
        <v>9</v>
      </c>
      <c r="B12" s="2"/>
      <c r="C12" s="46">
        <v>24230</v>
      </c>
      <c r="D12" s="15"/>
      <c r="E12" s="25">
        <v>14.377162629757786</v>
      </c>
      <c r="F12" s="15"/>
      <c r="G12" s="26">
        <v>3160</v>
      </c>
      <c r="H12" s="16"/>
      <c r="I12" s="25">
        <v>8.3056000239</v>
      </c>
      <c r="J12" s="16"/>
      <c r="K12" s="14">
        <f aca="true" t="shared" si="0" ref="K12:K21">G12/C12*100</f>
        <v>13.041683862979777</v>
      </c>
      <c r="L12" s="15"/>
      <c r="M12" s="38">
        <v>1.5538575311095564</v>
      </c>
      <c r="N12" s="15"/>
      <c r="O12" s="38">
        <v>11.482012190387708</v>
      </c>
      <c r="P12" s="15"/>
      <c r="Q12" s="14">
        <v>10.956044179146328</v>
      </c>
      <c r="R12" s="15"/>
      <c r="S12" s="14">
        <v>10.238672294444564</v>
      </c>
      <c r="T12" s="15"/>
      <c r="U12" s="14">
        <v>9.342187502379716</v>
      </c>
      <c r="V12" s="15"/>
      <c r="W12" s="38">
        <v>23.340678701</v>
      </c>
      <c r="X12" s="27"/>
      <c r="Y12" s="27">
        <v>7390</v>
      </c>
      <c r="Z12" s="15"/>
      <c r="AA12" s="16">
        <v>15.121349166095706</v>
      </c>
      <c r="AB12" s="23"/>
      <c r="AC12" s="21" t="s">
        <v>9</v>
      </c>
      <c r="AD12" s="2"/>
      <c r="AE12" s="24" t="e">
        <f>#REF!/1000</f>
        <v>#REF!</v>
      </c>
      <c r="AF12" s="15"/>
      <c r="AG12" s="25">
        <f aca="true" t="shared" si="1" ref="AG12:AG22">C12/$C$22*100</f>
        <v>13.846505514600835</v>
      </c>
      <c r="AH12" s="15"/>
      <c r="AI12" s="26" t="e">
        <f>#REF!/1000</f>
        <v>#REF!</v>
      </c>
      <c r="AJ12" s="16"/>
      <c r="AK12" s="25">
        <f aca="true" t="shared" si="2" ref="AK12:AK22">G12/$G$22*100</f>
        <v>8.309229555613989</v>
      </c>
      <c r="AL12" s="16"/>
      <c r="AM12" s="14">
        <f aca="true" t="shared" si="3" ref="AM12:AM22">(G12/C12)*100</f>
        <v>13.041683862979777</v>
      </c>
      <c r="AN12" s="15"/>
      <c r="AO12" s="14" t="e">
        <f>#REF!/#REF!*100</f>
        <v>#REF!</v>
      </c>
      <c r="AP12" s="15"/>
      <c r="AQ12" s="16" t="e">
        <f>#REF!/#REF!*100</f>
        <v>#REF!</v>
      </c>
      <c r="AR12" s="15"/>
      <c r="AS12" s="14" t="e">
        <f>#REF!/#REF!*100</f>
        <v>#REF!</v>
      </c>
      <c r="AT12" s="15"/>
      <c r="AU12" s="14" t="e">
        <f>#REF!/#REF!*100</f>
        <v>#REF!</v>
      </c>
      <c r="AV12" s="15"/>
      <c r="AW12" s="14" t="e">
        <f>#REF!/#REF!*100</f>
        <v>#REF!</v>
      </c>
      <c r="AX12" s="15"/>
      <c r="AY12" s="38" t="e">
        <f>#REF!/1000000000</f>
        <v>#REF!</v>
      </c>
      <c r="AZ12" s="39"/>
      <c r="BA12" s="39" t="e">
        <f>#REF!/#REF!</f>
        <v>#REF!</v>
      </c>
      <c r="BB12" s="36"/>
      <c r="BC12" s="37" t="e">
        <f>#REF!/#REF!*100</f>
        <v>#REF!</v>
      </c>
    </row>
    <row r="13" spans="1:55" ht="12.75">
      <c r="A13" s="21" t="s">
        <v>10</v>
      </c>
      <c r="B13" s="2"/>
      <c r="C13" s="46">
        <v>22260</v>
      </c>
      <c r="D13" s="15"/>
      <c r="E13" s="25">
        <v>12.254901960784313</v>
      </c>
      <c r="F13" s="15"/>
      <c r="G13" s="26">
        <v>3180</v>
      </c>
      <c r="H13" s="16"/>
      <c r="I13" s="25">
        <v>8.3500085935</v>
      </c>
      <c r="J13" s="16"/>
      <c r="K13" s="14">
        <f t="shared" si="0"/>
        <v>14.285714285714285</v>
      </c>
      <c r="L13" s="15"/>
      <c r="M13" s="38">
        <v>2.7028535624006063</v>
      </c>
      <c r="N13" s="15"/>
      <c r="O13" s="38">
        <v>11.564813474173546</v>
      </c>
      <c r="P13" s="15"/>
      <c r="Q13" s="14">
        <v>10.440592131251577</v>
      </c>
      <c r="R13" s="15"/>
      <c r="S13" s="14">
        <v>9.550923580733174</v>
      </c>
      <c r="T13" s="15"/>
      <c r="U13" s="14">
        <v>8.352515889570082</v>
      </c>
      <c r="V13" s="15"/>
      <c r="W13" s="38">
        <v>26.371442104</v>
      </c>
      <c r="X13" s="27"/>
      <c r="Y13" s="27">
        <v>8300</v>
      </c>
      <c r="Z13" s="15"/>
      <c r="AA13" s="16">
        <v>9.58993913220676</v>
      </c>
      <c r="AB13" s="23"/>
      <c r="AC13" s="21" t="s">
        <v>10</v>
      </c>
      <c r="AD13" s="2"/>
      <c r="AE13" s="24" t="e">
        <f>#REF!/1000</f>
        <v>#REF!</v>
      </c>
      <c r="AF13" s="15"/>
      <c r="AG13" s="25">
        <f t="shared" si="1"/>
        <v>12.720726898679924</v>
      </c>
      <c r="AH13" s="15"/>
      <c r="AI13" s="26" t="e">
        <f>#REF!/1000</f>
        <v>#REF!</v>
      </c>
      <c r="AJ13" s="16"/>
      <c r="AK13" s="25">
        <f t="shared" si="2"/>
        <v>8.361819616092559</v>
      </c>
      <c r="AL13" s="16"/>
      <c r="AM13" s="14">
        <f t="shared" si="3"/>
        <v>14.285714285714285</v>
      </c>
      <c r="AN13" s="15"/>
      <c r="AO13" s="14" t="e">
        <f>#REF!/#REF!*100</f>
        <v>#REF!</v>
      </c>
      <c r="AP13" s="15"/>
      <c r="AQ13" s="16" t="e">
        <f>#REF!/#REF!*100</f>
        <v>#REF!</v>
      </c>
      <c r="AR13" s="15"/>
      <c r="AS13" s="14" t="e">
        <f>#REF!/#REF!*100</f>
        <v>#REF!</v>
      </c>
      <c r="AT13" s="15"/>
      <c r="AU13" s="14" t="e">
        <f>#REF!/#REF!*100</f>
        <v>#REF!</v>
      </c>
      <c r="AV13" s="15"/>
      <c r="AW13" s="14" t="e">
        <f>#REF!/#REF!*100</f>
        <v>#REF!</v>
      </c>
      <c r="AX13" s="15"/>
      <c r="AY13" s="38" t="e">
        <f>#REF!/1000000000</f>
        <v>#REF!</v>
      </c>
      <c r="AZ13" s="39"/>
      <c r="BA13" s="39" t="e">
        <f>#REF!/#REF!</f>
        <v>#REF!</v>
      </c>
      <c r="BB13" s="36"/>
      <c r="BC13" s="37" t="e">
        <f>#REF!/#REF!*100</f>
        <v>#REF!</v>
      </c>
    </row>
    <row r="14" spans="1:55" ht="12.75">
      <c r="A14" s="21" t="s">
        <v>11</v>
      </c>
      <c r="B14" s="2"/>
      <c r="C14" s="46">
        <v>16570</v>
      </c>
      <c r="D14" s="15"/>
      <c r="E14" s="25">
        <v>9.55594002306805</v>
      </c>
      <c r="F14" s="15"/>
      <c r="G14" s="26">
        <v>2380</v>
      </c>
      <c r="H14" s="16"/>
      <c r="I14" s="25">
        <v>6.2480166999</v>
      </c>
      <c r="J14" s="16"/>
      <c r="K14" s="14">
        <f t="shared" si="0"/>
        <v>14.363307181653589</v>
      </c>
      <c r="L14" s="15"/>
      <c r="M14" s="38">
        <v>3.4653938029240763</v>
      </c>
      <c r="N14" s="15"/>
      <c r="O14" s="38">
        <v>10.876221827649642</v>
      </c>
      <c r="P14" s="15"/>
      <c r="Q14" s="14">
        <v>9.602464083969958</v>
      </c>
      <c r="R14" s="15"/>
      <c r="S14" s="14">
        <v>8.162330505471987</v>
      </c>
      <c r="T14" s="15"/>
      <c r="U14" s="14">
        <v>6.953635668826408</v>
      </c>
      <c r="V14" s="15"/>
      <c r="W14" s="38">
        <v>20.886877711</v>
      </c>
      <c r="X14" s="27"/>
      <c r="Y14" s="27">
        <v>8790</v>
      </c>
      <c r="Z14" s="15"/>
      <c r="AA14" s="16">
        <v>6.443962984257881</v>
      </c>
      <c r="AB14" s="23"/>
      <c r="AC14" s="21" t="s">
        <v>11</v>
      </c>
      <c r="AD14" s="2"/>
      <c r="AE14" s="24" t="e">
        <f>#REF!/1000</f>
        <v>#REF!</v>
      </c>
      <c r="AF14" s="15"/>
      <c r="AG14" s="25">
        <f t="shared" si="1"/>
        <v>9.46911252071547</v>
      </c>
      <c r="AH14" s="15"/>
      <c r="AI14" s="26" t="e">
        <f>#REF!/1000</f>
        <v>#REF!</v>
      </c>
      <c r="AJ14" s="16"/>
      <c r="AK14" s="25">
        <f t="shared" si="2"/>
        <v>6.258217196949777</v>
      </c>
      <c r="AL14" s="16"/>
      <c r="AM14" s="14">
        <f t="shared" si="3"/>
        <v>14.363307181653589</v>
      </c>
      <c r="AN14" s="15"/>
      <c r="AO14" s="14" t="e">
        <f>#REF!/#REF!*100</f>
        <v>#REF!</v>
      </c>
      <c r="AP14" s="15"/>
      <c r="AQ14" s="16" t="e">
        <f>#REF!/#REF!*100</f>
        <v>#REF!</v>
      </c>
      <c r="AR14" s="15"/>
      <c r="AS14" s="14" t="e">
        <f>#REF!/#REF!*100</f>
        <v>#REF!</v>
      </c>
      <c r="AT14" s="15"/>
      <c r="AU14" s="14" t="e">
        <f>#REF!/#REF!*100</f>
        <v>#REF!</v>
      </c>
      <c r="AV14" s="15"/>
      <c r="AW14" s="14" t="e">
        <f>#REF!/#REF!*100</f>
        <v>#REF!</v>
      </c>
      <c r="AX14" s="15"/>
      <c r="AY14" s="38" t="e">
        <f>#REF!/1000000000</f>
        <v>#REF!</v>
      </c>
      <c r="AZ14" s="39"/>
      <c r="BA14" s="39" t="e">
        <f>#REF!/#REF!</f>
        <v>#REF!</v>
      </c>
      <c r="BB14" s="36"/>
      <c r="BC14" s="37" t="e">
        <f>#REF!/#REF!*100</f>
        <v>#REF!</v>
      </c>
    </row>
    <row r="15" spans="1:55" ht="12.75">
      <c r="A15" s="21" t="s">
        <v>12</v>
      </c>
      <c r="B15" s="2"/>
      <c r="C15" s="46">
        <v>13290</v>
      </c>
      <c r="D15" s="15"/>
      <c r="E15" s="25">
        <v>7.762399077277971</v>
      </c>
      <c r="F15" s="15"/>
      <c r="G15" s="26">
        <v>2110</v>
      </c>
      <c r="H15" s="16"/>
      <c r="I15" s="25">
        <v>5.5405434115</v>
      </c>
      <c r="J15" s="16"/>
      <c r="K15" s="14">
        <f t="shared" si="0"/>
        <v>15.876598946576372</v>
      </c>
      <c r="L15" s="15"/>
      <c r="M15" s="38">
        <v>4.82729892704474</v>
      </c>
      <c r="N15" s="15"/>
      <c r="O15" s="38">
        <v>11.022766737239136</v>
      </c>
      <c r="P15" s="15"/>
      <c r="Q15" s="14">
        <v>8.810528332299302</v>
      </c>
      <c r="R15" s="15"/>
      <c r="S15" s="14">
        <v>7.0462404316295855</v>
      </c>
      <c r="T15" s="15"/>
      <c r="U15" s="14">
        <v>5.4851712740089</v>
      </c>
      <c r="V15" s="15"/>
      <c r="W15" s="38">
        <v>15.965377225</v>
      </c>
      <c r="X15" s="27"/>
      <c r="Y15" s="27">
        <v>7580</v>
      </c>
      <c r="Z15" s="15"/>
      <c r="AA15" s="16">
        <v>4.414862584480845</v>
      </c>
      <c r="AB15" s="23"/>
      <c r="AC15" s="21" t="s">
        <v>12</v>
      </c>
      <c r="AD15" s="2"/>
      <c r="AE15" s="24" t="e">
        <f>#REF!/1000</f>
        <v>#REF!</v>
      </c>
      <c r="AF15" s="15"/>
      <c r="AG15" s="25">
        <f t="shared" si="1"/>
        <v>7.594719698268472</v>
      </c>
      <c r="AH15" s="15"/>
      <c r="AI15" s="26" t="e">
        <f>#REF!/1000</f>
        <v>#REF!</v>
      </c>
      <c r="AJ15" s="16"/>
      <c r="AK15" s="25">
        <f t="shared" si="2"/>
        <v>5.548251380489087</v>
      </c>
      <c r="AL15" s="16"/>
      <c r="AM15" s="14">
        <f t="shared" si="3"/>
        <v>15.876598946576372</v>
      </c>
      <c r="AN15" s="15"/>
      <c r="AO15" s="14" t="e">
        <f>#REF!/#REF!*100</f>
        <v>#REF!</v>
      </c>
      <c r="AP15" s="15"/>
      <c r="AQ15" s="16" t="e">
        <f>#REF!/#REF!*100</f>
        <v>#REF!</v>
      </c>
      <c r="AR15" s="15"/>
      <c r="AS15" s="14" t="e">
        <f>#REF!/#REF!*100</f>
        <v>#REF!</v>
      </c>
      <c r="AT15" s="15"/>
      <c r="AU15" s="14" t="e">
        <f>#REF!/#REF!*100</f>
        <v>#REF!</v>
      </c>
      <c r="AV15" s="15"/>
      <c r="AW15" s="14" t="e">
        <f>#REF!/#REF!*100</f>
        <v>#REF!</v>
      </c>
      <c r="AX15" s="15"/>
      <c r="AY15" s="38" t="e">
        <f>#REF!/1000000000</f>
        <v>#REF!</v>
      </c>
      <c r="AZ15" s="39"/>
      <c r="BA15" s="39" t="e">
        <f>#REF!/#REF!</f>
        <v>#REF!</v>
      </c>
      <c r="BB15" s="36"/>
      <c r="BC15" s="37" t="e">
        <f>#REF!/#REF!*100</f>
        <v>#REF!</v>
      </c>
    </row>
    <row r="16" spans="1:55" ht="12.75">
      <c r="A16" s="21" t="s">
        <v>13</v>
      </c>
      <c r="B16" s="2"/>
      <c r="C16" s="46">
        <v>24330</v>
      </c>
      <c r="D16" s="15"/>
      <c r="E16" s="25">
        <v>14.815455594002309</v>
      </c>
      <c r="F16" s="15"/>
      <c r="G16" s="26">
        <v>4670</v>
      </c>
      <c r="H16" s="16"/>
      <c r="I16" s="25">
        <v>12.289354046</v>
      </c>
      <c r="J16" s="16"/>
      <c r="K16" s="14">
        <f t="shared" si="0"/>
        <v>19.19441019317715</v>
      </c>
      <c r="L16" s="15"/>
      <c r="M16" s="38">
        <v>6.603864151389599</v>
      </c>
      <c r="N16" s="15"/>
      <c r="O16" s="38">
        <v>12.604101622797243</v>
      </c>
      <c r="P16" s="15"/>
      <c r="Q16" s="14">
        <v>8.584649948446819</v>
      </c>
      <c r="R16" s="15"/>
      <c r="S16" s="14">
        <v>6.3542244955256635</v>
      </c>
      <c r="T16" s="15"/>
      <c r="U16" s="14">
        <v>4.429776259046746</v>
      </c>
      <c r="V16" s="15"/>
      <c r="W16" s="38">
        <v>33.575127074</v>
      </c>
      <c r="X16" s="27"/>
      <c r="Y16" s="27">
        <v>7180</v>
      </c>
      <c r="Z16" s="15"/>
      <c r="AA16" s="16">
        <v>3.413176671086007</v>
      </c>
      <c r="AB16" s="23"/>
      <c r="AC16" s="21" t="s">
        <v>13</v>
      </c>
      <c r="AD16" s="2"/>
      <c r="AE16" s="24" t="e">
        <f>#REF!/1000</f>
        <v>#REF!</v>
      </c>
      <c r="AF16" s="15"/>
      <c r="AG16" s="25">
        <f t="shared" si="1"/>
        <v>13.903651637236415</v>
      </c>
      <c r="AH16" s="15"/>
      <c r="AI16" s="26" t="e">
        <f>#REF!/1000</f>
        <v>#REF!</v>
      </c>
      <c r="AJ16" s="16"/>
      <c r="AK16" s="25">
        <f t="shared" si="2"/>
        <v>12.27977912174599</v>
      </c>
      <c r="AL16" s="16"/>
      <c r="AM16" s="14">
        <f t="shared" si="3"/>
        <v>19.19441019317715</v>
      </c>
      <c r="AN16" s="15"/>
      <c r="AO16" s="14" t="e">
        <f>#REF!/#REF!*100</f>
        <v>#REF!</v>
      </c>
      <c r="AP16" s="15"/>
      <c r="AQ16" s="16" t="e">
        <f>#REF!/#REF!*100</f>
        <v>#REF!</v>
      </c>
      <c r="AR16" s="15"/>
      <c r="AS16" s="14" t="e">
        <f>#REF!/#REF!*100</f>
        <v>#REF!</v>
      </c>
      <c r="AT16" s="15"/>
      <c r="AU16" s="14" t="e">
        <f>#REF!/#REF!*100</f>
        <v>#REF!</v>
      </c>
      <c r="AV16" s="15"/>
      <c r="AW16" s="14" t="e">
        <f>#REF!/#REF!*100</f>
        <v>#REF!</v>
      </c>
      <c r="AX16" s="15"/>
      <c r="AY16" s="38" t="e">
        <f>#REF!/1000000000</f>
        <v>#REF!</v>
      </c>
      <c r="AZ16" s="39"/>
      <c r="BA16" s="39" t="e">
        <f>#REF!/#REF!</f>
        <v>#REF!</v>
      </c>
      <c r="BB16" s="36"/>
      <c r="BC16" s="37" t="e">
        <f>#REF!/#REF!*100</f>
        <v>#REF!</v>
      </c>
    </row>
    <row r="17" spans="1:75" ht="12.75">
      <c r="A17" s="21" t="s">
        <v>14</v>
      </c>
      <c r="B17" s="2"/>
      <c r="C17" s="46">
        <v>16370</v>
      </c>
      <c r="D17" s="15"/>
      <c r="E17" s="25">
        <v>9.33679354094579</v>
      </c>
      <c r="F17" s="15"/>
      <c r="G17" s="26">
        <v>3750</v>
      </c>
      <c r="H17" s="16"/>
      <c r="I17" s="25">
        <v>9.870946218</v>
      </c>
      <c r="J17" s="16"/>
      <c r="K17" s="14">
        <f t="shared" si="0"/>
        <v>22.907758094074527</v>
      </c>
      <c r="L17" s="15"/>
      <c r="M17" s="38">
        <v>8.835701317852656</v>
      </c>
      <c r="N17" s="15"/>
      <c r="O17" s="38">
        <v>14.094677739527162</v>
      </c>
      <c r="P17" s="15"/>
      <c r="Q17" s="14">
        <v>8.51607662291842</v>
      </c>
      <c r="R17" s="15"/>
      <c r="S17" s="14">
        <v>5.6787248396763195</v>
      </c>
      <c r="T17" s="15"/>
      <c r="U17" s="14">
        <v>3.3581883187749786</v>
      </c>
      <c r="V17" s="15"/>
      <c r="W17" s="38">
        <v>29.939652826</v>
      </c>
      <c r="X17" s="27"/>
      <c r="Y17" s="27">
        <v>7980</v>
      </c>
      <c r="Z17" s="15"/>
      <c r="AA17" s="16">
        <v>3.0052955408059168</v>
      </c>
      <c r="AB17" s="23"/>
      <c r="AC17" s="21" t="s">
        <v>14</v>
      </c>
      <c r="AD17" s="2"/>
      <c r="AE17" s="24" t="e">
        <f>#REF!/1000</f>
        <v>#REF!</v>
      </c>
      <c r="AF17" s="15"/>
      <c r="AG17" s="25">
        <f t="shared" si="1"/>
        <v>9.354820275444311</v>
      </c>
      <c r="AH17" s="15"/>
      <c r="AI17" s="26" t="e">
        <f>#REF!/1000</f>
        <v>#REF!</v>
      </c>
      <c r="AJ17" s="16"/>
      <c r="AK17" s="25">
        <f t="shared" si="2"/>
        <v>9.86063633973179</v>
      </c>
      <c r="AL17" s="16"/>
      <c r="AM17" s="14">
        <f t="shared" si="3"/>
        <v>22.907758094074527</v>
      </c>
      <c r="AN17" s="15"/>
      <c r="AO17" s="14" t="e">
        <f>#REF!/#REF!*100</f>
        <v>#REF!</v>
      </c>
      <c r="AP17" s="15"/>
      <c r="AQ17" s="16" t="e">
        <f>#REF!/#REF!*100</f>
        <v>#REF!</v>
      </c>
      <c r="AR17" s="15"/>
      <c r="AS17" s="14" t="e">
        <f>#REF!/#REF!*100</f>
        <v>#REF!</v>
      </c>
      <c r="AT17" s="15"/>
      <c r="AU17" s="14" t="e">
        <f>#REF!/#REF!*100</f>
        <v>#REF!</v>
      </c>
      <c r="AV17" s="15"/>
      <c r="AW17" s="14" t="e">
        <f>#REF!/#REF!*100</f>
        <v>#REF!</v>
      </c>
      <c r="AX17" s="15"/>
      <c r="AY17" s="38" t="e">
        <f>#REF!/1000000000</f>
        <v>#REF!</v>
      </c>
      <c r="AZ17" s="39"/>
      <c r="BA17" s="39" t="e">
        <f>#REF!/#REF!</f>
        <v>#REF!</v>
      </c>
      <c r="BB17" s="36"/>
      <c r="BC17" s="37" t="e">
        <f>#REF!/#REF!*100</f>
        <v>#REF!</v>
      </c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</row>
    <row r="18" spans="1:75" ht="12.75">
      <c r="A18" s="21" t="s">
        <v>18</v>
      </c>
      <c r="B18" s="2"/>
      <c r="C18" s="46">
        <v>30300</v>
      </c>
      <c r="D18" s="15"/>
      <c r="E18" s="25">
        <v>16.856978085351788</v>
      </c>
      <c r="F18" s="15"/>
      <c r="G18" s="26">
        <v>9680</v>
      </c>
      <c r="H18" s="16"/>
      <c r="I18" s="25">
        <v>25.454251155</v>
      </c>
      <c r="J18" s="16"/>
      <c r="K18" s="14">
        <f t="shared" si="0"/>
        <v>31.94719471947195</v>
      </c>
      <c r="L18" s="15"/>
      <c r="M18" s="38">
        <v>12.478847081201426</v>
      </c>
      <c r="N18" s="15"/>
      <c r="O18" s="38">
        <v>19.46841644298292</v>
      </c>
      <c r="P18" s="15"/>
      <c r="Q18" s="14">
        <v>9.759718758893408</v>
      </c>
      <c r="R18" s="15"/>
      <c r="S18" s="14">
        <v>6.5023605795896815</v>
      </c>
      <c r="T18" s="15"/>
      <c r="U18" s="14">
        <v>3.702357915839452</v>
      </c>
      <c r="V18" s="15"/>
      <c r="W18" s="38">
        <v>108.161463572</v>
      </c>
      <c r="X18" s="27"/>
      <c r="Y18" s="27">
        <v>11170</v>
      </c>
      <c r="Z18" s="15"/>
      <c r="AA18" s="16">
        <v>3.541006386885987</v>
      </c>
      <c r="AB18" s="23"/>
      <c r="AC18" s="21" t="s">
        <v>18</v>
      </c>
      <c r="AD18" s="2"/>
      <c r="AE18" s="24" t="e">
        <f>#REF!/1000</f>
        <v>#REF!</v>
      </c>
      <c r="AF18" s="15"/>
      <c r="AG18" s="25">
        <f t="shared" si="1"/>
        <v>17.31527515858049</v>
      </c>
      <c r="AH18" s="15"/>
      <c r="AI18" s="26" t="e">
        <f>#REF!/1000</f>
        <v>#REF!</v>
      </c>
      <c r="AJ18" s="16"/>
      <c r="AK18" s="25">
        <f t="shared" si="2"/>
        <v>25.453589271627663</v>
      </c>
      <c r="AL18" s="16"/>
      <c r="AM18" s="14">
        <f t="shared" si="3"/>
        <v>31.94719471947195</v>
      </c>
      <c r="AN18" s="15"/>
      <c r="AO18" s="14" t="e">
        <f>#REF!/#REF!*100</f>
        <v>#REF!</v>
      </c>
      <c r="AP18" s="15"/>
      <c r="AQ18" s="16" t="e">
        <f>#REF!/#REF!*100</f>
        <v>#REF!</v>
      </c>
      <c r="AR18" s="15"/>
      <c r="AS18" s="14" t="e">
        <f>#REF!/#REF!*100</f>
        <v>#REF!</v>
      </c>
      <c r="AT18" s="15"/>
      <c r="AU18" s="14" t="e">
        <f>#REF!/#REF!*100</f>
        <v>#REF!</v>
      </c>
      <c r="AV18" s="15"/>
      <c r="AW18" s="14" t="e">
        <f>#REF!/#REF!*100</f>
        <v>#REF!</v>
      </c>
      <c r="AX18" s="15"/>
      <c r="AY18" s="38" t="e">
        <f>#REF!/1000000000</f>
        <v>#REF!</v>
      </c>
      <c r="AZ18" s="39"/>
      <c r="BA18" s="39" t="e">
        <f>#REF!/#REF!</f>
        <v>#REF!</v>
      </c>
      <c r="BB18" s="36"/>
      <c r="BC18" s="37" t="e">
        <f>#REF!/#REF!*100</f>
        <v>#REF!</v>
      </c>
      <c r="BE18" s="41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1:75" ht="12.75">
      <c r="A19" s="21" t="s">
        <v>19</v>
      </c>
      <c r="B19" s="2"/>
      <c r="C19" s="46">
        <v>11660</v>
      </c>
      <c r="D19" s="15"/>
      <c r="E19" s="25">
        <v>5.980392156862745</v>
      </c>
      <c r="F19" s="15"/>
      <c r="G19" s="26">
        <v>5270</v>
      </c>
      <c r="H19" s="16"/>
      <c r="I19" s="25">
        <v>13.866634429</v>
      </c>
      <c r="J19" s="16"/>
      <c r="K19" s="14">
        <f t="shared" si="0"/>
        <v>45.19725557461406</v>
      </c>
      <c r="L19" s="15"/>
      <c r="M19" s="38">
        <v>16.397532317540055</v>
      </c>
      <c r="N19" s="15"/>
      <c r="O19" s="38">
        <v>28.81628482249004</v>
      </c>
      <c r="P19" s="15"/>
      <c r="Q19" s="14">
        <v>15.943488323361066</v>
      </c>
      <c r="R19" s="15"/>
      <c r="S19" s="14">
        <v>11.092402410960847</v>
      </c>
      <c r="T19" s="15"/>
      <c r="U19" s="14">
        <v>6.739981376319299</v>
      </c>
      <c r="V19" s="15"/>
      <c r="W19" s="38">
        <v>182.857157237</v>
      </c>
      <c r="X19" s="27"/>
      <c r="Y19" s="27">
        <v>34670</v>
      </c>
      <c r="Z19" s="15"/>
      <c r="AA19" s="16">
        <v>7.579850285763887</v>
      </c>
      <c r="AB19" s="23"/>
      <c r="AC19" s="21" t="s">
        <v>19</v>
      </c>
      <c r="AD19" s="2"/>
      <c r="AE19" s="24" t="e">
        <f>#REF!/1000</f>
        <v>#REF!</v>
      </c>
      <c r="AF19" s="15"/>
      <c r="AG19" s="25">
        <f t="shared" si="1"/>
        <v>6.663237899308531</v>
      </c>
      <c r="AH19" s="15"/>
      <c r="AI19" s="26" t="e">
        <f>#REF!/1000</f>
        <v>#REF!</v>
      </c>
      <c r="AJ19" s="16"/>
      <c r="AK19" s="25">
        <f t="shared" si="2"/>
        <v>13.857480936103075</v>
      </c>
      <c r="AL19" s="16"/>
      <c r="AM19" s="14">
        <f t="shared" si="3"/>
        <v>45.19725557461406</v>
      </c>
      <c r="AN19" s="15"/>
      <c r="AO19" s="14" t="e">
        <f>#REF!/#REF!*100</f>
        <v>#REF!</v>
      </c>
      <c r="AP19" s="15"/>
      <c r="AQ19" s="16" t="e">
        <f>#REF!/#REF!*100</f>
        <v>#REF!</v>
      </c>
      <c r="AR19" s="15"/>
      <c r="AS19" s="14" t="e">
        <f>#REF!/#REF!*100</f>
        <v>#REF!</v>
      </c>
      <c r="AT19" s="15"/>
      <c r="AU19" s="14" t="e">
        <f>#REF!/#REF!*100</f>
        <v>#REF!</v>
      </c>
      <c r="AV19" s="15"/>
      <c r="AW19" s="14" t="e">
        <f>#REF!/#REF!*100</f>
        <v>#REF!</v>
      </c>
      <c r="AX19" s="15"/>
      <c r="AY19" s="38" t="e">
        <f>#REF!/1000000000</f>
        <v>#REF!</v>
      </c>
      <c r="AZ19" s="39"/>
      <c r="BA19" s="39" t="e">
        <f>#REF!/#REF!</f>
        <v>#REF!</v>
      </c>
      <c r="BB19" s="36"/>
      <c r="BC19" s="37" t="e">
        <f>#REF!/#REF!*100</f>
        <v>#REF!</v>
      </c>
      <c r="BE19" s="43"/>
      <c r="BF19" s="43"/>
      <c r="BG19" s="43"/>
      <c r="BH19" s="43"/>
      <c r="BI19" s="43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</row>
    <row r="20" spans="1:55" ht="12.75">
      <c r="A20" s="21" t="s">
        <v>15</v>
      </c>
      <c r="B20" s="2"/>
      <c r="C20" s="46">
        <v>1580</v>
      </c>
      <c r="D20" s="15"/>
      <c r="E20" s="25">
        <v>0.720876585928489</v>
      </c>
      <c r="F20" s="15"/>
      <c r="G20" s="26">
        <v>1060</v>
      </c>
      <c r="H20" s="16"/>
      <c r="I20" s="25">
        <v>2.7823995691</v>
      </c>
      <c r="J20" s="16"/>
      <c r="K20" s="14">
        <f t="shared" si="0"/>
        <v>67.08860759493672</v>
      </c>
      <c r="L20" s="15"/>
      <c r="M20" s="38">
        <v>16.65618882370154</v>
      </c>
      <c r="N20" s="15"/>
      <c r="O20" s="38">
        <v>50.38822114693382</v>
      </c>
      <c r="P20" s="15"/>
      <c r="Q20" s="14">
        <v>33.27573762397043</v>
      </c>
      <c r="R20" s="15"/>
      <c r="S20" s="14">
        <v>26.767049513641094</v>
      </c>
      <c r="T20" s="15"/>
      <c r="U20" s="14">
        <v>19.769298144892158</v>
      </c>
      <c r="V20" s="15"/>
      <c r="W20" s="38">
        <v>160.308832644</v>
      </c>
      <c r="X20" s="27"/>
      <c r="Y20" s="27">
        <v>151500</v>
      </c>
      <c r="Z20" s="15"/>
      <c r="AA20" s="16">
        <v>19.67434264157024</v>
      </c>
      <c r="AB20" s="23"/>
      <c r="AC20" s="21" t="s">
        <v>15</v>
      </c>
      <c r="AD20" s="2"/>
      <c r="AE20" s="24" t="e">
        <f>#REF!/1000</f>
        <v>#REF!</v>
      </c>
      <c r="AF20" s="15"/>
      <c r="AG20" s="25">
        <f t="shared" si="1"/>
        <v>0.902908737642151</v>
      </c>
      <c r="AH20" s="15"/>
      <c r="AI20" s="26" t="e">
        <f>#REF!/1000</f>
        <v>#REF!</v>
      </c>
      <c r="AJ20" s="16"/>
      <c r="AK20" s="25">
        <f t="shared" si="2"/>
        <v>2.7872732053641864</v>
      </c>
      <c r="AL20" s="16"/>
      <c r="AM20" s="14">
        <f t="shared" si="3"/>
        <v>67.08860759493672</v>
      </c>
      <c r="AN20" s="15"/>
      <c r="AO20" s="14" t="e">
        <f>#REF!/#REF!*100</f>
        <v>#REF!</v>
      </c>
      <c r="AP20" s="15"/>
      <c r="AQ20" s="16" t="e">
        <f>#REF!/#REF!*100</f>
        <v>#REF!</v>
      </c>
      <c r="AR20" s="15"/>
      <c r="AS20" s="14" t="e">
        <f>#REF!/#REF!*100</f>
        <v>#REF!</v>
      </c>
      <c r="AT20" s="15"/>
      <c r="AU20" s="14" t="e">
        <f>#REF!/#REF!*100</f>
        <v>#REF!</v>
      </c>
      <c r="AV20" s="15"/>
      <c r="AW20" s="14" t="e">
        <f>#REF!/#REF!*100</f>
        <v>#REF!</v>
      </c>
      <c r="AX20" s="15"/>
      <c r="AY20" s="38" t="e">
        <f>#REF!/1000000000</f>
        <v>#REF!</v>
      </c>
      <c r="AZ20" s="39"/>
      <c r="BA20" s="39" t="e">
        <f>#REF!/#REF!</f>
        <v>#REF!</v>
      </c>
      <c r="BB20" s="36"/>
      <c r="BC20" s="37" t="e">
        <f>#REF!/#REF!*100</f>
        <v>#REF!</v>
      </c>
    </row>
    <row r="21" spans="1:55" ht="12.75">
      <c r="A21" s="21" t="s">
        <v>16</v>
      </c>
      <c r="B21" s="2"/>
      <c r="C21" s="46">
        <v>640</v>
      </c>
      <c r="D21" s="15"/>
      <c r="E21" s="25">
        <v>0.3863898500576701</v>
      </c>
      <c r="F21" s="15"/>
      <c r="G21" s="26">
        <v>500</v>
      </c>
      <c r="H21" s="16"/>
      <c r="I21" s="25">
        <v>1.3206350659</v>
      </c>
      <c r="J21" s="16"/>
      <c r="K21" s="14">
        <f t="shared" si="0"/>
        <v>78.125</v>
      </c>
      <c r="L21" s="15"/>
      <c r="M21" s="38">
        <v>18.71872872091058</v>
      </c>
      <c r="N21" s="15"/>
      <c r="O21" s="38">
        <v>59.85116293798536</v>
      </c>
      <c r="P21" s="15"/>
      <c r="Q21" s="14">
        <v>42.50897612902389</v>
      </c>
      <c r="R21" s="15"/>
      <c r="S21" s="14">
        <v>35.74520120563861</v>
      </c>
      <c r="T21" s="15"/>
      <c r="U21" s="14">
        <v>27.837625791743882</v>
      </c>
      <c r="V21" s="15"/>
      <c r="W21" s="38">
        <v>432.692841134</v>
      </c>
      <c r="X21" s="27"/>
      <c r="Y21" s="27">
        <v>861510</v>
      </c>
      <c r="Z21" s="15"/>
      <c r="AA21" s="16">
        <v>25.66727209294945</v>
      </c>
      <c r="AB21" s="23"/>
      <c r="AC21" s="21" t="s">
        <v>16</v>
      </c>
      <c r="AD21" s="2"/>
      <c r="AE21" s="24" t="e">
        <f>#REF!/1000</f>
        <v>#REF!</v>
      </c>
      <c r="AF21" s="15"/>
      <c r="AG21" s="25">
        <f t="shared" si="1"/>
        <v>0.36573518486770673</v>
      </c>
      <c r="AH21" s="15"/>
      <c r="AI21" s="26" t="e">
        <f>#REF!/1000</f>
        <v>#REF!</v>
      </c>
      <c r="AJ21" s="16"/>
      <c r="AK21" s="25">
        <f t="shared" si="2"/>
        <v>1.3147515119642388</v>
      </c>
      <c r="AL21" s="16"/>
      <c r="AM21" s="14">
        <f t="shared" si="3"/>
        <v>78.125</v>
      </c>
      <c r="AN21" s="15"/>
      <c r="AO21" s="14" t="e">
        <f>#REF!/#REF!*100</f>
        <v>#REF!</v>
      </c>
      <c r="AP21" s="15"/>
      <c r="AQ21" s="16" t="e">
        <f>#REF!/#REF!*100</f>
        <v>#REF!</v>
      </c>
      <c r="AR21" s="15"/>
      <c r="AS21" s="14" t="e">
        <f>#REF!/#REF!*100</f>
        <v>#REF!</v>
      </c>
      <c r="AT21" s="15"/>
      <c r="AU21" s="14" t="e">
        <f>#REF!/#REF!*100</f>
        <v>#REF!</v>
      </c>
      <c r="AV21" s="15"/>
      <c r="AW21" s="14" t="e">
        <f>#REF!/#REF!*100</f>
        <v>#REF!</v>
      </c>
      <c r="AX21" s="15"/>
      <c r="AY21" s="38" t="e">
        <f>#REF!/1000000000</f>
        <v>#REF!</v>
      </c>
      <c r="AZ21" s="39"/>
      <c r="BA21" s="39" t="e">
        <f>#REF!/#REF!</f>
        <v>#REF!</v>
      </c>
      <c r="BB21" s="36"/>
      <c r="BC21" s="37" t="e">
        <f>#REF!/#REF!*100</f>
        <v>#REF!</v>
      </c>
    </row>
    <row r="22" spans="1:78" s="49" customFormat="1" ht="12.75">
      <c r="A22" s="21" t="s">
        <v>17</v>
      </c>
      <c r="B22" s="5"/>
      <c r="C22" s="46">
        <v>174990</v>
      </c>
      <c r="D22" s="17"/>
      <c r="E22" s="38">
        <v>100</v>
      </c>
      <c r="F22" s="17"/>
      <c r="G22" s="26">
        <v>38030</v>
      </c>
      <c r="H22" s="17"/>
      <c r="I22" s="38">
        <v>100</v>
      </c>
      <c r="J22" s="17"/>
      <c r="K22" s="14">
        <f>G22/C22*100</f>
        <v>21.732670438310763</v>
      </c>
      <c r="L22" s="17"/>
      <c r="M22" s="38">
        <v>6.826570208405401</v>
      </c>
      <c r="N22" s="17"/>
      <c r="O22" s="38">
        <v>14.907018691580973</v>
      </c>
      <c r="P22" s="17"/>
      <c r="Q22" s="14">
        <v>10.740859843490997</v>
      </c>
      <c r="R22" s="17"/>
      <c r="S22" s="14">
        <v>8.654784182597504</v>
      </c>
      <c r="T22" s="17"/>
      <c r="U22" s="14">
        <v>6.7289932783536495</v>
      </c>
      <c r="V22" s="17"/>
      <c r="W22" s="38">
        <v>970.995192076</v>
      </c>
      <c r="X22" s="28"/>
      <c r="Y22" s="39">
        <v>25530</v>
      </c>
      <c r="Z22" s="17"/>
      <c r="AA22" s="37">
        <v>8.837365477074933</v>
      </c>
      <c r="AB22" s="48"/>
      <c r="AC22" s="47" t="s">
        <v>17</v>
      </c>
      <c r="AD22" s="5"/>
      <c r="AE22" s="24" t="e">
        <f>#REF!/1000</f>
        <v>#REF!</v>
      </c>
      <c r="AF22" s="17"/>
      <c r="AG22" s="38">
        <f t="shared" si="1"/>
        <v>100</v>
      </c>
      <c r="AH22" s="17"/>
      <c r="AI22" s="26" t="e">
        <f>#REF!/1000</f>
        <v>#REF!</v>
      </c>
      <c r="AJ22" s="17"/>
      <c r="AK22" s="38">
        <f t="shared" si="2"/>
        <v>100</v>
      </c>
      <c r="AL22" s="17"/>
      <c r="AM22" s="14">
        <f t="shared" si="3"/>
        <v>21.732670438310763</v>
      </c>
      <c r="AN22" s="17"/>
      <c r="AO22" s="14" t="e">
        <f>#REF!/#REF!*100</f>
        <v>#REF!</v>
      </c>
      <c r="AP22" s="17"/>
      <c r="AQ22" s="37" t="e">
        <f>#REF!/#REF!*100</f>
        <v>#REF!</v>
      </c>
      <c r="AR22" s="17"/>
      <c r="AS22" s="14" t="e">
        <f>#REF!/#REF!*100</f>
        <v>#REF!</v>
      </c>
      <c r="AT22" s="17"/>
      <c r="AU22" s="14" t="e">
        <f>#REF!/#REF!*100</f>
        <v>#REF!</v>
      </c>
      <c r="AV22" s="17"/>
      <c r="AW22" s="14" t="e">
        <f>#REF!/#REF!*100</f>
        <v>#REF!</v>
      </c>
      <c r="AX22" s="17"/>
      <c r="AY22" s="38" t="e">
        <f>#REF!/1000000000</f>
        <v>#REF!</v>
      </c>
      <c r="AZ22" s="39"/>
      <c r="BA22" s="39" t="e">
        <f>#REF!/#REF!</f>
        <v>#REF!</v>
      </c>
      <c r="BB22" s="36"/>
      <c r="BC22" s="37" t="e">
        <f>#REF!/#REF!*100</f>
        <v>#REF!</v>
      </c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</row>
    <row r="23" spans="1:78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23"/>
      <c r="AC23" s="7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2.75">
      <c r="A24" s="9" t="s">
        <v>38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C24" s="9" t="s">
        <v>30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F24" s="68"/>
      <c r="BG24" s="68"/>
      <c r="BH24" s="68"/>
      <c r="BI24" s="68"/>
      <c r="BJ24" s="68"/>
      <c r="BK24" s="68"/>
      <c r="BL24" s="68"/>
      <c r="BM24" s="68"/>
      <c r="BN24" s="68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ht="12.75">
      <c r="A25" s="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C25" s="9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F25" s="45"/>
      <c r="BG25" s="45"/>
      <c r="BH25" s="45"/>
      <c r="BI25" s="45"/>
      <c r="BJ25" s="45"/>
      <c r="BK25" s="45"/>
      <c r="BL25" s="45"/>
      <c r="BM25" s="45"/>
      <c r="BN25" s="45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ht="12.75">
      <c r="A26" s="63" t="s">
        <v>35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0"/>
      <c r="W26" s="10"/>
      <c r="X26" s="10"/>
      <c r="Y26" s="10"/>
      <c r="Z26" s="10"/>
      <c r="AA26" s="10"/>
      <c r="AC26" s="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F26" s="45"/>
      <c r="BG26" s="45"/>
      <c r="BH26" s="45"/>
      <c r="BI26" s="45"/>
      <c r="BJ26" s="45"/>
      <c r="BK26" s="45"/>
      <c r="BL26" s="45"/>
      <c r="BM26" s="45"/>
      <c r="BN26" s="45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0"/>
      <c r="W27" s="10"/>
      <c r="X27" s="10"/>
      <c r="Y27" s="10"/>
      <c r="Z27" s="10"/>
      <c r="AA27" s="10"/>
      <c r="AC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F27" s="45"/>
      <c r="BG27" s="45"/>
      <c r="BH27" s="45"/>
      <c r="BI27" s="45"/>
      <c r="BJ27" s="45"/>
      <c r="BK27" s="45"/>
      <c r="BL27" s="45"/>
      <c r="BM27" s="45"/>
      <c r="BN27" s="45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82" ht="12.75" customHeight="1">
      <c r="A28" s="63" t="s">
        <v>28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</row>
    <row r="29" spans="1:82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</row>
    <row r="30" spans="29:55" ht="12.75" customHeight="1">
      <c r="AC30" s="63" t="s">
        <v>28</v>
      </c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29:55" ht="12.75"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ht="12.75">
      <c r="C32" s="30"/>
    </row>
    <row r="34" ht="115.5" customHeight="1"/>
  </sheetData>
  <sheetProtection/>
  <mergeCells count="47">
    <mergeCell ref="BD28:CD29"/>
    <mergeCell ref="BC6:BC9"/>
    <mergeCell ref="BF22:BZ23"/>
    <mergeCell ref="BF24:BN24"/>
    <mergeCell ref="A26:U27"/>
    <mergeCell ref="AC30:BC31"/>
    <mergeCell ref="AQ8:AQ9"/>
    <mergeCell ref="AS8:AS9"/>
    <mergeCell ref="AU8:AU9"/>
    <mergeCell ref="AW8:AW9"/>
    <mergeCell ref="AY8:AY9"/>
    <mergeCell ref="W6:Y7"/>
    <mergeCell ref="AC3:BC3"/>
    <mergeCell ref="AC4:BC4"/>
    <mergeCell ref="AC6:AC9"/>
    <mergeCell ref="AE6:AG7"/>
    <mergeCell ref="AI6:AM7"/>
    <mergeCell ref="AO6:AW7"/>
    <mergeCell ref="AY6:BA7"/>
    <mergeCell ref="BA8:BA9"/>
    <mergeCell ref="AE8:AE9"/>
    <mergeCell ref="O8:O9"/>
    <mergeCell ref="G8:G9"/>
    <mergeCell ref="I8:I9"/>
    <mergeCell ref="K8:K9"/>
    <mergeCell ref="S8:S9"/>
    <mergeCell ref="U8:U9"/>
    <mergeCell ref="AB28:BB29"/>
    <mergeCell ref="A28:AA29"/>
    <mergeCell ref="AI8:AI9"/>
    <mergeCell ref="AK8:AK9"/>
    <mergeCell ref="M6:U7"/>
    <mergeCell ref="AA6:AA9"/>
    <mergeCell ref="AG8:AG9"/>
    <mergeCell ref="AM8:AM9"/>
    <mergeCell ref="Y8:Y9"/>
    <mergeCell ref="W8:W9"/>
    <mergeCell ref="A3:AA3"/>
    <mergeCell ref="A6:A9"/>
    <mergeCell ref="C6:E7"/>
    <mergeCell ref="M8:M9"/>
    <mergeCell ref="Q8:Q9"/>
    <mergeCell ref="AO8:AO9"/>
    <mergeCell ref="G6:K7"/>
    <mergeCell ref="E8:E9"/>
    <mergeCell ref="C8:C9"/>
    <mergeCell ref="A4:AA4"/>
  </mergeCells>
  <hyperlinks>
    <hyperlink ref="AA1" r:id="rId1" display="http://www.taxpolicycenter.org"/>
  </hyperlinks>
  <printOptions horizontalCentered="1"/>
  <pageMargins left="0.5" right="0.5" top="0.3" bottom="0.1" header="0" footer="0"/>
  <pageSetup fitToHeight="1" fitToWidth="1" horizontalDpi="1200" verticalDpi="1200" orientation="landscape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Berger, Daniel</cp:lastModifiedBy>
  <cp:lastPrinted>2011-06-07T14:41:42Z</cp:lastPrinted>
  <dcterms:created xsi:type="dcterms:W3CDTF">2009-02-25T22:08:07Z</dcterms:created>
  <dcterms:modified xsi:type="dcterms:W3CDTF">2017-03-20T13:39:25Z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