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75" windowWidth="11505" windowHeight="8025" activeTab="0"/>
  </bookViews>
  <sheets>
    <sheet name="T17-0075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<sst xmlns="http://schemas.openxmlformats.org/spreadsheetml/2006/main" count="73" uniqueCount="35">
  <si>
    <t>All</t>
  </si>
  <si>
    <t>26% (AMT)</t>
  </si>
  <si>
    <t>28% (Regular)</t>
  </si>
  <si>
    <t>28% (AMT)</t>
  </si>
  <si>
    <t>Percent of Total</t>
  </si>
  <si>
    <t>PRELIMINARY RESULTS</t>
  </si>
  <si>
    <t>All Tax Units</t>
  </si>
  <si>
    <t>Number (thousands)</t>
  </si>
  <si>
    <t>Greater than 10% of AGI</t>
  </si>
  <si>
    <t>Greater than 25% of AGI</t>
  </si>
  <si>
    <t>Greater than 50% of AGI</t>
  </si>
  <si>
    <t>Greater than 0</t>
  </si>
  <si>
    <t xml:space="preserve">Non-filers </t>
  </si>
  <si>
    <t>Percent of Bracket</t>
  </si>
  <si>
    <t>Amount ($Billions)</t>
  </si>
  <si>
    <t>Average ($)</t>
  </si>
  <si>
    <t>Note: Calendar year. Baseline is current law. Tax units that are dependents of other tax units are excluded from the analysis.</t>
  </si>
  <si>
    <t>(1) Statutory rate is based on taxable income net of capital gains and qualified dividends.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</si>
  <si>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</si>
  <si>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Percent of Tax Units with Business Income</t>
  </si>
  <si>
    <t>Tax Units with Business Income</t>
  </si>
  <si>
    <t>Less 
than 0</t>
  </si>
  <si>
    <t>http://www.taxpolicycenter.org</t>
  </si>
  <si>
    <t>(2)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</si>
  <si>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Business Income as Percent of Total AGI of Bracket</t>
  </si>
  <si>
    <t>Source: Urban-Brookings Tax Policy Center Microsimulation Model (version 0516-1).</t>
  </si>
  <si>
    <t>Distribution of Tax Units with Business Income by Statutory Marginal Tax Rate, 2016</t>
  </si>
  <si>
    <r>
      <t>Statutory Marginal Income Tax Rate</t>
    </r>
    <r>
      <rPr>
        <b/>
        <vertAlign val="superscript"/>
        <sz val="10"/>
        <rFont val="Calibri"/>
        <family val="2"/>
      </rPr>
      <t>1</t>
    </r>
  </si>
  <si>
    <t>Table T16-xxyy</t>
  </si>
  <si>
    <t>* Non-zero value rounded to zero; ** Insufficient data.</t>
  </si>
  <si>
    <t>**</t>
  </si>
  <si>
    <t>Source: Urban-Brookings Tax Policy Center Microsimulation Model (version 0217-1).</t>
  </si>
  <si>
    <t>Distribution of Tax Units with Business Income by Statutory Marginal Tax Rate, 2017</t>
  </si>
  <si>
    <t>*</t>
  </si>
  <si>
    <t>Table T17-0075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</si>
</sst>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"/>
    <numFmt numFmtId="180" formatCode="0.00000000"/>
    <numFmt numFmtId="181" formatCode="0.000000000"/>
    <numFmt numFmtId="182" formatCode="0.00000"/>
    <numFmt numFmtId="183" formatCode="0.0000"/>
  </numFmts>
  <fonts count="4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0" xfId="58" applyFont="1">
      <alignment/>
      <protection/>
    </xf>
    <xf numFmtId="15" fontId="23" fillId="0" borderId="0" xfId="58" applyNumberFormat="1" applyFont="1" applyAlignment="1">
      <alignment horizontal="left"/>
      <protection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4" fillId="0" borderId="10" xfId="58" applyFont="1" applyBorder="1">
      <alignment/>
      <protection/>
    </xf>
    <xf numFmtId="0" fontId="24" fillId="0" borderId="0" xfId="58" applyFont="1" applyBorder="1">
      <alignment/>
      <protection/>
    </xf>
    <xf numFmtId="0" fontId="23" fillId="0" borderId="0" xfId="58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11" xfId="58" applyFont="1" applyBorder="1">
      <alignment/>
      <protection/>
    </xf>
    <xf numFmtId="0" fontId="24" fillId="0" borderId="0" xfId="58" applyFont="1" applyFill="1" applyBorder="1" applyAlignment="1">
      <alignment/>
      <protection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3" fillId="0" borderId="0" xfId="58" applyFont="1" applyAlignment="1">
      <alignment horizontal="right" indent="1"/>
      <protection/>
    </xf>
    <xf numFmtId="9" fontId="23" fillId="0" borderId="0" xfId="58" applyNumberFormat="1" applyFont="1" applyAlignment="1">
      <alignment horizontal="right" indent="1"/>
      <protection/>
    </xf>
    <xf numFmtId="3" fontId="24" fillId="0" borderId="0" xfId="58" applyNumberFormat="1" applyFont="1" applyAlignment="1">
      <alignment horizontal="right" indent="1"/>
      <protection/>
    </xf>
    <xf numFmtId="0" fontId="24" fillId="0" borderId="0" xfId="58" applyFont="1" applyAlignment="1">
      <alignment horizontal="right" indent="1"/>
      <protection/>
    </xf>
    <xf numFmtId="167" fontId="24" fillId="0" borderId="0" xfId="58" applyNumberFormat="1" applyFont="1" applyAlignment="1">
      <alignment horizontal="right" inden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25" fillId="0" borderId="0" xfId="53" applyFont="1" applyAlignment="1" applyProtection="1">
      <alignment horizontal="right"/>
      <protection/>
    </xf>
    <xf numFmtId="169" fontId="23" fillId="0" borderId="0" xfId="58" applyNumberFormat="1" applyFont="1" applyAlignment="1">
      <alignment horizontal="right" indent="1"/>
      <protection/>
    </xf>
    <xf numFmtId="167" fontId="24" fillId="0" borderId="0" xfId="0" applyNumberFormat="1" applyFont="1" applyAlignment="1">
      <alignment/>
    </xf>
    <xf numFmtId="173" fontId="24" fillId="0" borderId="0" xfId="42" applyNumberFormat="1" applyFont="1" applyAlignment="1">
      <alignment/>
    </xf>
    <xf numFmtId="164" fontId="24" fillId="0" borderId="0" xfId="58" applyNumberFormat="1" applyFont="1" applyAlignment="1">
      <alignment horizontal="right" indent="1"/>
      <protection/>
    </xf>
    <xf numFmtId="3" fontId="46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58" applyFont="1" applyFill="1" applyBorder="1" applyAlignment="1">
      <alignment/>
      <protection/>
    </xf>
    <xf numFmtId="0" fontId="24" fillId="0" borderId="0" xfId="0" applyFont="1" applyBorder="1" applyAlignment="1">
      <alignment wrapText="1"/>
    </xf>
    <xf numFmtId="3" fontId="24" fillId="0" borderId="0" xfId="42" applyNumberFormat="1" applyFont="1" applyAlignment="1">
      <alignment horizontal="right"/>
    </xf>
    <xf numFmtId="0" fontId="24" fillId="0" borderId="0" xfId="58" applyFont="1" applyAlignment="1">
      <alignment horizontal="right"/>
      <protection/>
    </xf>
    <xf numFmtId="167" fontId="24" fillId="0" borderId="0" xfId="58" applyNumberFormat="1" applyFont="1" applyAlignment="1">
      <alignment horizontal="right"/>
      <protection/>
    </xf>
    <xf numFmtId="2" fontId="24" fillId="0" borderId="0" xfId="58" applyNumberFormat="1" applyFont="1" applyAlignment="1">
      <alignment horizontal="right"/>
      <protection/>
    </xf>
    <xf numFmtId="164" fontId="24" fillId="0" borderId="0" xfId="58" applyNumberFormat="1" applyFont="1" applyAlignment="1">
      <alignment horizontal="right"/>
      <protection/>
    </xf>
    <xf numFmtId="3" fontId="24" fillId="0" borderId="0" xfId="58" applyNumberFormat="1" applyFont="1" applyAlignment="1">
      <alignment horizontal="right"/>
      <protection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58" applyFont="1" applyAlignment="1">
      <alignment horizontal="right"/>
      <protection/>
    </xf>
    <xf numFmtId="167" fontId="23" fillId="0" borderId="0" xfId="0" applyNumberFormat="1" applyFont="1" applyAlignment="1">
      <alignment/>
    </xf>
    <xf numFmtId="167" fontId="23" fillId="0" borderId="0" xfId="58" applyNumberFormat="1" applyFont="1" applyAlignment="1">
      <alignment horizontal="right"/>
      <protection/>
    </xf>
    <xf numFmtId="164" fontId="23" fillId="0" borderId="0" xfId="58" applyNumberFormat="1" applyFont="1" applyAlignment="1">
      <alignment horizontal="right"/>
      <protection/>
    </xf>
    <xf numFmtId="3" fontId="23" fillId="0" borderId="0" xfId="58" applyNumberFormat="1" applyFont="1" applyAlignment="1">
      <alignment horizontal="right"/>
      <protection/>
    </xf>
    <xf numFmtId="3" fontId="23" fillId="0" borderId="0" xfId="42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23" fillId="0" borderId="0" xfId="42" applyNumberFormat="1" applyFont="1" applyAlignment="1">
      <alignment/>
    </xf>
    <xf numFmtId="167" fontId="23" fillId="0" borderId="0" xfId="58" applyNumberFormat="1" applyFont="1" applyAlignment="1">
      <alignment horizontal="right" indent="1"/>
      <protection/>
    </xf>
    <xf numFmtId="164" fontId="23" fillId="0" borderId="0" xfId="58" applyNumberFormat="1" applyFont="1" applyAlignment="1">
      <alignment horizontal="right" indent="1"/>
      <protection/>
    </xf>
    <xf numFmtId="3" fontId="23" fillId="0" borderId="0" xfId="58" applyNumberFormat="1" applyFont="1" applyAlignment="1">
      <alignment horizontal="right" indent="1"/>
      <protection/>
    </xf>
    <xf numFmtId="0" fontId="5" fillId="0" borderId="0" xfId="58" applyFont="1">
      <alignment/>
      <protection/>
    </xf>
    <xf numFmtId="0" fontId="24" fillId="0" borderId="0" xfId="58" applyFont="1" applyAlignment="1">
      <alignment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3" xfId="58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58" applyFont="1" applyAlignment="1">
      <alignment horizontal="center" vertical="center" wrapText="1"/>
      <protection/>
    </xf>
    <xf numFmtId="0" fontId="27" fillId="0" borderId="0" xfId="58" applyFont="1" applyAlignment="1">
      <alignment horizontal="center" wrapText="1"/>
      <protection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41"/>
  <sheetViews>
    <sheetView showGridLines="0" tabSelected="1" zoomScalePageLayoutView="0" workbookViewId="0" topLeftCell="A1">
      <selection activeCell="K26" sqref="K26"/>
    </sheetView>
  </sheetViews>
  <sheetFormatPr defaultColWidth="8.16015625" defaultRowHeight="12.75"/>
  <cols>
    <col min="1" max="1" width="16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83203125" style="1" customWidth="1"/>
    <col min="7" max="7" width="11.5" style="1" customWidth="1"/>
    <col min="8" max="8" width="0.82421875" style="1" customWidth="1"/>
    <col min="9" max="9" width="8.83203125" style="1" customWidth="1"/>
    <col min="10" max="10" width="0.82421875" style="1" customWidth="1"/>
    <col min="11" max="11" width="8.83203125" style="1" customWidth="1"/>
    <col min="12" max="12" width="1.83203125" style="1" customWidth="1"/>
    <col min="13" max="13" width="9.83203125" style="1" customWidth="1"/>
    <col min="14" max="14" width="0.82421875" style="1" customWidth="1"/>
    <col min="15" max="15" width="9.83203125" style="1" customWidth="1"/>
    <col min="16" max="16" width="0.82421875" style="1" customWidth="1"/>
    <col min="17" max="17" width="9.83203125" style="1" customWidth="1"/>
    <col min="18" max="18" width="0.82421875" style="1" customWidth="1"/>
    <col min="19" max="19" width="9.83203125" style="1" customWidth="1"/>
    <col min="20" max="20" width="0.82421875" style="1" customWidth="1"/>
    <col min="21" max="21" width="9.83203125" style="1" customWidth="1"/>
    <col min="22" max="22" width="1.83203125" style="1" customWidth="1"/>
    <col min="23" max="23" width="9.83203125" style="1" customWidth="1"/>
    <col min="24" max="24" width="0.82421875" style="1" customWidth="1"/>
    <col min="25" max="25" width="11.83203125" style="1" customWidth="1"/>
    <col min="26" max="26" width="1.0078125" style="1" customWidth="1"/>
    <col min="27" max="27" width="10.83203125" style="1" customWidth="1"/>
    <col min="28" max="28" width="8.16015625" style="1" customWidth="1"/>
    <col min="29" max="29" width="16.83203125" style="1" hidden="1" customWidth="1"/>
    <col min="30" max="30" width="1.83203125" style="1" hidden="1" customWidth="1"/>
    <col min="31" max="31" width="11.5" style="1" hidden="1" customWidth="1"/>
    <col min="32" max="32" width="0.82421875" style="1" hidden="1" customWidth="1"/>
    <col min="33" max="33" width="8.83203125" style="1" hidden="1" customWidth="1"/>
    <col min="34" max="34" width="1.83203125" style="1" hidden="1" customWidth="1"/>
    <col min="35" max="35" width="11.5" style="1" hidden="1" customWidth="1"/>
    <col min="36" max="36" width="0.82421875" style="1" hidden="1" customWidth="1"/>
    <col min="37" max="37" width="8.83203125" style="1" hidden="1" customWidth="1"/>
    <col min="38" max="38" width="0.82421875" style="1" hidden="1" customWidth="1"/>
    <col min="39" max="39" width="8.83203125" style="1" hidden="1" customWidth="1"/>
    <col min="40" max="40" width="1.83203125" style="1" hidden="1" customWidth="1"/>
    <col min="41" max="41" width="9.83203125" style="1" hidden="1" customWidth="1"/>
    <col min="42" max="42" width="0.82421875" style="1" hidden="1" customWidth="1"/>
    <col min="43" max="43" width="9.83203125" style="1" hidden="1" customWidth="1"/>
    <col min="44" max="44" width="0.82421875" style="1" hidden="1" customWidth="1"/>
    <col min="45" max="45" width="9.83203125" style="1" hidden="1" customWidth="1"/>
    <col min="46" max="46" width="0.82421875" style="1" hidden="1" customWidth="1"/>
    <col min="47" max="47" width="9.83203125" style="1" hidden="1" customWidth="1"/>
    <col min="48" max="48" width="0.82421875" style="1" hidden="1" customWidth="1"/>
    <col min="49" max="49" width="9.83203125" style="1" hidden="1" customWidth="1"/>
    <col min="50" max="50" width="1.83203125" style="1" hidden="1" customWidth="1"/>
    <col min="51" max="51" width="9.83203125" style="1" hidden="1" customWidth="1"/>
    <col min="52" max="52" width="0.82421875" style="1" hidden="1" customWidth="1"/>
    <col min="53" max="53" width="11.83203125" style="1" hidden="1" customWidth="1"/>
    <col min="54" max="54" width="1.0078125" style="1" hidden="1" customWidth="1"/>
    <col min="55" max="55" width="10.83203125" style="1" hidden="1" customWidth="1"/>
    <col min="56" max="16384" width="8.16015625" style="1" customWidth="1"/>
  </cols>
  <sheetData>
    <row r="1" spans="1:26" ht="12.75">
      <c r="A1" s="4">
        <v>42814</v>
      </c>
      <c r="B1" s="6" t="s">
        <v>5</v>
      </c>
      <c r="C1" s="5"/>
      <c r="D1" s="5"/>
      <c r="E1" s="5"/>
      <c r="F1" s="5"/>
      <c r="G1" s="6"/>
      <c r="H1" s="5"/>
      <c r="I1" s="6"/>
      <c r="J1" s="5"/>
      <c r="K1" s="5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27" t="s">
        <v>22</v>
      </c>
    </row>
    <row r="2" spans="1:28" s="2" customFormat="1" ht="12" customHeight="1">
      <c r="A2" s="5"/>
      <c r="B2" s="5"/>
      <c r="C2" s="5"/>
      <c r="D2" s="5"/>
      <c r="E2" s="5"/>
      <c r="F2" s="5"/>
      <c r="G2" s="6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</row>
    <row r="3" spans="1:55" s="3" customFormat="1" ht="15.75" customHeight="1">
      <c r="A3" s="69" t="s">
        <v>34</v>
      </c>
      <c r="B3" s="69"/>
      <c r="C3" s="69"/>
      <c r="D3" s="69"/>
      <c r="E3" s="69"/>
      <c r="F3" s="69"/>
      <c r="G3" s="69"/>
      <c r="H3" s="69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C3" s="69" t="s">
        <v>28</v>
      </c>
      <c r="AD3" s="69"/>
      <c r="AE3" s="69"/>
      <c r="AF3" s="69"/>
      <c r="AG3" s="69"/>
      <c r="AH3" s="69"/>
      <c r="AI3" s="69"/>
      <c r="AJ3" s="69"/>
      <c r="AK3" s="70"/>
      <c r="AL3" s="70"/>
      <c r="AM3" s="70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s="3" customFormat="1" ht="15.75" customHeight="1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C4" s="68" t="s">
        <v>26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</row>
    <row r="5" spans="1:54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5" ht="13.5" customHeight="1" thickTop="1">
      <c r="A6" s="65" t="s">
        <v>27</v>
      </c>
      <c r="B6" s="8"/>
      <c r="C6" s="65" t="s">
        <v>6</v>
      </c>
      <c r="D6" s="73"/>
      <c r="E6" s="73"/>
      <c r="F6" s="8"/>
      <c r="G6" s="65" t="s">
        <v>18</v>
      </c>
      <c r="H6" s="73"/>
      <c r="I6" s="73"/>
      <c r="J6" s="73"/>
      <c r="K6" s="73"/>
      <c r="L6" s="8"/>
      <c r="M6" s="65" t="s">
        <v>19</v>
      </c>
      <c r="N6" s="74"/>
      <c r="O6" s="74"/>
      <c r="P6" s="74"/>
      <c r="Q6" s="74"/>
      <c r="R6" s="74"/>
      <c r="S6" s="74"/>
      <c r="T6" s="74"/>
      <c r="U6" s="74"/>
      <c r="V6" s="15"/>
      <c r="W6" s="65" t="s">
        <v>20</v>
      </c>
      <c r="X6" s="76"/>
      <c r="Y6" s="76"/>
      <c r="Z6" s="8"/>
      <c r="AA6" s="65" t="s">
        <v>24</v>
      </c>
      <c r="AC6" s="65" t="s">
        <v>27</v>
      </c>
      <c r="AD6" s="8"/>
      <c r="AE6" s="65" t="s">
        <v>6</v>
      </c>
      <c r="AF6" s="73"/>
      <c r="AG6" s="73"/>
      <c r="AH6" s="8"/>
      <c r="AI6" s="65" t="s">
        <v>18</v>
      </c>
      <c r="AJ6" s="73"/>
      <c r="AK6" s="73"/>
      <c r="AL6" s="73"/>
      <c r="AM6" s="73"/>
      <c r="AN6" s="8"/>
      <c r="AO6" s="65" t="s">
        <v>19</v>
      </c>
      <c r="AP6" s="74"/>
      <c r="AQ6" s="74"/>
      <c r="AR6" s="74"/>
      <c r="AS6" s="74"/>
      <c r="AT6" s="74"/>
      <c r="AU6" s="74"/>
      <c r="AV6" s="74"/>
      <c r="AW6" s="74"/>
      <c r="AX6" s="15"/>
      <c r="AY6" s="65" t="s">
        <v>20</v>
      </c>
      <c r="AZ6" s="76"/>
      <c r="BA6" s="76"/>
      <c r="BB6" s="8"/>
      <c r="BC6" s="65" t="s">
        <v>24</v>
      </c>
    </row>
    <row r="7" spans="1:55" ht="13.5" customHeight="1">
      <c r="A7" s="72"/>
      <c r="B7" s="9"/>
      <c r="C7" s="67"/>
      <c r="D7" s="67"/>
      <c r="E7" s="67"/>
      <c r="F7" s="9"/>
      <c r="G7" s="67"/>
      <c r="H7" s="67"/>
      <c r="I7" s="67"/>
      <c r="J7" s="66"/>
      <c r="K7" s="66"/>
      <c r="L7" s="9"/>
      <c r="M7" s="75"/>
      <c r="N7" s="75"/>
      <c r="O7" s="75"/>
      <c r="P7" s="75"/>
      <c r="Q7" s="75"/>
      <c r="R7" s="75"/>
      <c r="S7" s="75"/>
      <c r="T7" s="75"/>
      <c r="U7" s="75"/>
      <c r="V7" s="16"/>
      <c r="W7" s="64"/>
      <c r="X7" s="64"/>
      <c r="Y7" s="64"/>
      <c r="Z7" s="9"/>
      <c r="AA7" s="66"/>
      <c r="AC7" s="72"/>
      <c r="AD7" s="9"/>
      <c r="AE7" s="67"/>
      <c r="AF7" s="67"/>
      <c r="AG7" s="67"/>
      <c r="AH7" s="9"/>
      <c r="AI7" s="67"/>
      <c r="AJ7" s="67"/>
      <c r="AK7" s="67"/>
      <c r="AL7" s="66"/>
      <c r="AM7" s="66"/>
      <c r="AN7" s="9"/>
      <c r="AO7" s="75"/>
      <c r="AP7" s="75"/>
      <c r="AQ7" s="75"/>
      <c r="AR7" s="75"/>
      <c r="AS7" s="75"/>
      <c r="AT7" s="75"/>
      <c r="AU7" s="75"/>
      <c r="AV7" s="75"/>
      <c r="AW7" s="75"/>
      <c r="AX7" s="16"/>
      <c r="AY7" s="64"/>
      <c r="AZ7" s="64"/>
      <c r="BA7" s="64"/>
      <c r="BB7" s="9"/>
      <c r="BC7" s="66"/>
    </row>
    <row r="8" spans="1:55" ht="12.75" customHeight="1">
      <c r="A8" s="72"/>
      <c r="B8" s="9"/>
      <c r="C8" s="60" t="s">
        <v>7</v>
      </c>
      <c r="D8" s="22"/>
      <c r="E8" s="60" t="s">
        <v>4</v>
      </c>
      <c r="F8" s="9"/>
      <c r="G8" s="60" t="s">
        <v>7</v>
      </c>
      <c r="H8" s="22"/>
      <c r="I8" s="60" t="s">
        <v>4</v>
      </c>
      <c r="J8" s="22"/>
      <c r="K8" s="62" t="s">
        <v>13</v>
      </c>
      <c r="L8" s="9"/>
      <c r="M8" s="60" t="s">
        <v>21</v>
      </c>
      <c r="N8" s="23"/>
      <c r="O8" s="60" t="s">
        <v>11</v>
      </c>
      <c r="P8" s="22"/>
      <c r="Q8" s="60" t="s">
        <v>8</v>
      </c>
      <c r="R8" s="22"/>
      <c r="S8" s="60" t="s">
        <v>9</v>
      </c>
      <c r="T8" s="22"/>
      <c r="U8" s="60" t="s">
        <v>10</v>
      </c>
      <c r="V8" s="10"/>
      <c r="W8" s="62" t="s">
        <v>14</v>
      </c>
      <c r="X8" s="23"/>
      <c r="Y8" s="60" t="s">
        <v>15</v>
      </c>
      <c r="Z8" s="9"/>
      <c r="AA8" s="66"/>
      <c r="AC8" s="72"/>
      <c r="AD8" s="9"/>
      <c r="AE8" s="60" t="s">
        <v>7</v>
      </c>
      <c r="AF8" s="22"/>
      <c r="AG8" s="60" t="s">
        <v>4</v>
      </c>
      <c r="AH8" s="9"/>
      <c r="AI8" s="60" t="s">
        <v>7</v>
      </c>
      <c r="AJ8" s="22"/>
      <c r="AK8" s="60" t="s">
        <v>4</v>
      </c>
      <c r="AL8" s="22"/>
      <c r="AM8" s="62" t="s">
        <v>13</v>
      </c>
      <c r="AN8" s="9"/>
      <c r="AO8" s="60" t="s">
        <v>21</v>
      </c>
      <c r="AP8" s="23"/>
      <c r="AQ8" s="60" t="s">
        <v>11</v>
      </c>
      <c r="AR8" s="22"/>
      <c r="AS8" s="60" t="s">
        <v>8</v>
      </c>
      <c r="AT8" s="22"/>
      <c r="AU8" s="60" t="s">
        <v>9</v>
      </c>
      <c r="AV8" s="22"/>
      <c r="AW8" s="60" t="s">
        <v>10</v>
      </c>
      <c r="AX8" s="33"/>
      <c r="AY8" s="62" t="s">
        <v>14</v>
      </c>
      <c r="AZ8" s="23"/>
      <c r="BA8" s="60" t="s">
        <v>15</v>
      </c>
      <c r="BB8" s="9"/>
      <c r="BC8" s="66"/>
    </row>
    <row r="9" spans="1:55" ht="24.75" customHeight="1">
      <c r="A9" s="67"/>
      <c r="B9" s="9"/>
      <c r="C9" s="61"/>
      <c r="D9" s="24"/>
      <c r="E9" s="61"/>
      <c r="F9" s="9"/>
      <c r="G9" s="61"/>
      <c r="H9" s="24"/>
      <c r="I9" s="61"/>
      <c r="J9" s="24"/>
      <c r="K9" s="63"/>
      <c r="L9" s="9"/>
      <c r="M9" s="64"/>
      <c r="N9" s="26"/>
      <c r="O9" s="61"/>
      <c r="P9" s="24"/>
      <c r="Q9" s="61"/>
      <c r="R9" s="24"/>
      <c r="S9" s="61"/>
      <c r="T9" s="24"/>
      <c r="U9" s="61"/>
      <c r="V9" s="10"/>
      <c r="W9" s="64"/>
      <c r="X9" s="26"/>
      <c r="Y9" s="64"/>
      <c r="Z9" s="9"/>
      <c r="AA9" s="67"/>
      <c r="AC9" s="67"/>
      <c r="AD9" s="9"/>
      <c r="AE9" s="61"/>
      <c r="AF9" s="33"/>
      <c r="AG9" s="61"/>
      <c r="AH9" s="9"/>
      <c r="AI9" s="61"/>
      <c r="AJ9" s="33"/>
      <c r="AK9" s="61"/>
      <c r="AL9" s="33"/>
      <c r="AM9" s="63"/>
      <c r="AN9" s="9"/>
      <c r="AO9" s="64"/>
      <c r="AP9" s="26"/>
      <c r="AQ9" s="61"/>
      <c r="AR9" s="33"/>
      <c r="AS9" s="61"/>
      <c r="AT9" s="33"/>
      <c r="AU9" s="61"/>
      <c r="AV9" s="33"/>
      <c r="AW9" s="61"/>
      <c r="AX9" s="33"/>
      <c r="AY9" s="64"/>
      <c r="AZ9" s="26"/>
      <c r="BA9" s="64"/>
      <c r="BB9" s="9"/>
      <c r="BC9" s="67"/>
    </row>
    <row r="10" spans="1:5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2.75">
      <c r="A11" s="17" t="s">
        <v>12</v>
      </c>
      <c r="B11" s="20"/>
      <c r="C11" s="44">
        <v>29420</v>
      </c>
      <c r="D11" s="39"/>
      <c r="E11" s="29">
        <v>16.812677454</v>
      </c>
      <c r="F11" s="39"/>
      <c r="G11" s="38" t="s">
        <v>30</v>
      </c>
      <c r="H11" s="41"/>
      <c r="I11" s="42" t="s">
        <v>30</v>
      </c>
      <c r="J11" s="41"/>
      <c r="K11" s="42" t="s">
        <v>30</v>
      </c>
      <c r="L11" s="41"/>
      <c r="M11" s="42" t="s">
        <v>30</v>
      </c>
      <c r="N11" s="41"/>
      <c r="O11" s="42" t="s">
        <v>30</v>
      </c>
      <c r="P11" s="41"/>
      <c r="Q11" s="42" t="s">
        <v>30</v>
      </c>
      <c r="R11" s="41"/>
      <c r="S11" s="42" t="s">
        <v>30</v>
      </c>
      <c r="T11" s="41"/>
      <c r="U11" s="42" t="s">
        <v>30</v>
      </c>
      <c r="V11" s="41"/>
      <c r="W11" s="42" t="s">
        <v>30</v>
      </c>
      <c r="X11" s="41"/>
      <c r="Y11" s="38" t="s">
        <v>30</v>
      </c>
      <c r="Z11" s="41"/>
      <c r="AA11" s="42" t="s">
        <v>30</v>
      </c>
      <c r="AB11"/>
      <c r="AC11" s="17" t="s">
        <v>12</v>
      </c>
      <c r="AD11" s="20"/>
      <c r="AE11" s="30" t="e">
        <f>#REF!/1000</f>
        <v>#REF!</v>
      </c>
      <c r="AF11" s="20"/>
      <c r="AG11" s="21">
        <f>(C11/$C$22)*100</f>
        <v>16.812389279387393</v>
      </c>
      <c r="AH11" s="20"/>
      <c r="AI11" s="30" t="e">
        <f>#REF!/1000</f>
        <v>#REF!</v>
      </c>
      <c r="AJ11" s="20"/>
      <c r="AK11" s="29" t="e">
        <f>G11/$G$22*100</f>
        <v>#VALUE!</v>
      </c>
      <c r="AL11" s="20"/>
      <c r="AM11" s="21" t="e">
        <f>(G11/C11)*100</f>
        <v>#VALUE!</v>
      </c>
      <c r="AN11" s="20"/>
      <c r="AO11" s="21" t="e">
        <f>#REF!/#REF!*100</f>
        <v>#REF!</v>
      </c>
      <c r="AP11" s="21"/>
      <c r="AQ11" s="21" t="e">
        <f>#REF!/#REF!*100</f>
        <v>#REF!</v>
      </c>
      <c r="AR11" s="21"/>
      <c r="AS11" s="21" t="e">
        <f>#REF!/#REF!*100</f>
        <v>#REF!</v>
      </c>
      <c r="AT11" s="21"/>
      <c r="AU11" s="21" t="e">
        <f>#REF!/#REF!*100</f>
        <v>#REF!</v>
      </c>
      <c r="AV11" s="21"/>
      <c r="AW11" s="21" t="e">
        <f>#REF!/#REF!*100</f>
        <v>#REF!</v>
      </c>
      <c r="AX11" s="20"/>
      <c r="AY11" s="31" t="e">
        <f>#REF!/1000000000</f>
        <v>#REF!</v>
      </c>
      <c r="AZ11" s="19"/>
      <c r="BA11" s="19" t="e">
        <f>#REF!/#REF!</f>
        <v>#REF!</v>
      </c>
      <c r="BB11" s="20"/>
      <c r="BC11" s="21" t="e">
        <f>#REF!/#REF!*100</f>
        <v>#REF!</v>
      </c>
    </row>
    <row r="12" spans="1:55" ht="12.75">
      <c r="A12" s="18">
        <v>0</v>
      </c>
      <c r="B12" s="20"/>
      <c r="C12" s="44">
        <v>30030</v>
      </c>
      <c r="D12" s="39"/>
      <c r="E12" s="29">
        <v>17.161140533</v>
      </c>
      <c r="F12" s="39"/>
      <c r="G12" s="44">
        <v>9380</v>
      </c>
      <c r="H12" s="39"/>
      <c r="I12" s="29">
        <v>24.598623585</v>
      </c>
      <c r="J12" s="39"/>
      <c r="K12" s="40">
        <f>G12/C12*100</f>
        <v>31.23543123543124</v>
      </c>
      <c r="L12" s="39"/>
      <c r="M12" s="29">
        <v>6.983087724174652</v>
      </c>
      <c r="N12" s="40"/>
      <c r="O12" s="29">
        <v>24.803507225897274</v>
      </c>
      <c r="P12" s="40"/>
      <c r="Q12" s="40">
        <v>24.290492516312828</v>
      </c>
      <c r="R12" s="40"/>
      <c r="S12" s="40">
        <v>22.205954822113753</v>
      </c>
      <c r="T12" s="40"/>
      <c r="U12" s="40">
        <v>19.82196899454983</v>
      </c>
      <c r="V12" s="39"/>
      <c r="W12" s="42">
        <v>-29.787531372</v>
      </c>
      <c r="X12" s="43"/>
      <c r="Y12" s="38">
        <v>-3180</v>
      </c>
      <c r="Z12" s="39"/>
      <c r="AA12" s="29">
        <v>-12.5815046668147</v>
      </c>
      <c r="AB12"/>
      <c r="AC12" s="18">
        <v>0</v>
      </c>
      <c r="AD12" s="20"/>
      <c r="AE12" s="30" t="e">
        <f>#REF!/1000</f>
        <v>#REF!</v>
      </c>
      <c r="AF12" s="20"/>
      <c r="AG12" s="21">
        <f aca="true" t="shared" si="0" ref="AG12:AG22">(C12/$C$22)*100</f>
        <v>17.160980627464426</v>
      </c>
      <c r="AH12" s="20"/>
      <c r="AI12" s="30" t="e">
        <f>#REF!/1000</f>
        <v>#REF!</v>
      </c>
      <c r="AJ12" s="20"/>
      <c r="AK12" s="29">
        <f aca="true" t="shared" si="1" ref="AK12:AK22">G12/$G$22*100</f>
        <v>24.664738364449118</v>
      </c>
      <c r="AL12" s="20"/>
      <c r="AM12" s="21">
        <f aca="true" t="shared" si="2" ref="AM12:AM22">(G12/C12)*100</f>
        <v>31.23543123543124</v>
      </c>
      <c r="AN12" s="20"/>
      <c r="AO12" s="21" t="e">
        <f>#REF!/#REF!*100</f>
        <v>#REF!</v>
      </c>
      <c r="AP12" s="21"/>
      <c r="AQ12" s="21" t="e">
        <f>#REF!/#REF!*100</f>
        <v>#REF!</v>
      </c>
      <c r="AR12" s="21"/>
      <c r="AS12" s="21" t="e">
        <f>#REF!/#REF!*100</f>
        <v>#REF!</v>
      </c>
      <c r="AT12" s="21"/>
      <c r="AU12" s="21" t="e">
        <f>#REF!/#REF!*100</f>
        <v>#REF!</v>
      </c>
      <c r="AV12" s="21"/>
      <c r="AW12" s="21" t="e">
        <f>#REF!/#REF!*100</f>
        <v>#REF!</v>
      </c>
      <c r="AX12" s="20"/>
      <c r="AY12" s="31" t="e">
        <f>#REF!/1000000000</f>
        <v>#REF!</v>
      </c>
      <c r="AZ12" s="19"/>
      <c r="BA12" s="19" t="e">
        <f>#REF!/#REF!</f>
        <v>#REF!</v>
      </c>
      <c r="BB12" s="20"/>
      <c r="BC12" s="21" t="e">
        <f>#REF!/#REF!*100</f>
        <v>#REF!</v>
      </c>
    </row>
    <row r="13" spans="1:55" ht="12.75">
      <c r="A13" s="18">
        <v>0.1</v>
      </c>
      <c r="B13" s="20"/>
      <c r="C13" s="44">
        <v>25980</v>
      </c>
      <c r="D13" s="39"/>
      <c r="E13" s="29">
        <v>14.844909072</v>
      </c>
      <c r="F13" s="39"/>
      <c r="G13" s="44">
        <v>5010</v>
      </c>
      <c r="H13" s="39"/>
      <c r="I13" s="29">
        <v>13.123513772</v>
      </c>
      <c r="J13" s="39"/>
      <c r="K13" s="40">
        <f>G13/C13*100</f>
        <v>19.28406466512702</v>
      </c>
      <c r="L13" s="39"/>
      <c r="M13" s="29">
        <v>5.609610916298663</v>
      </c>
      <c r="N13" s="40"/>
      <c r="O13" s="29">
        <v>14.203339930402972</v>
      </c>
      <c r="P13" s="40"/>
      <c r="Q13" s="40">
        <v>11.098689935650704</v>
      </c>
      <c r="R13" s="40"/>
      <c r="S13" s="40">
        <v>9.04248205203921</v>
      </c>
      <c r="T13" s="40"/>
      <c r="U13" s="40">
        <v>6.949922097474305</v>
      </c>
      <c r="V13" s="39"/>
      <c r="W13" s="42">
        <v>41.82403927</v>
      </c>
      <c r="X13" s="43"/>
      <c r="Y13" s="38">
        <v>8350</v>
      </c>
      <c r="Z13" s="39"/>
      <c r="AA13" s="29">
        <v>6.294674606626447</v>
      </c>
      <c r="AB13"/>
      <c r="AC13" s="18">
        <v>0.1</v>
      </c>
      <c r="AD13" s="20"/>
      <c r="AE13" s="30" t="e">
        <f>#REF!/1000</f>
        <v>#REF!</v>
      </c>
      <c r="AF13" s="20"/>
      <c r="AG13" s="21">
        <f t="shared" si="0"/>
        <v>14.84656266072347</v>
      </c>
      <c r="AH13" s="20"/>
      <c r="AI13" s="30" t="e">
        <f>#REF!/1000</f>
        <v>#REF!</v>
      </c>
      <c r="AJ13" s="20"/>
      <c r="AK13" s="29">
        <f t="shared" si="1"/>
        <v>13.173810149881673</v>
      </c>
      <c r="AL13" s="20"/>
      <c r="AM13" s="21">
        <f t="shared" si="2"/>
        <v>19.28406466512702</v>
      </c>
      <c r="AN13" s="20"/>
      <c r="AO13" s="21" t="e">
        <f>#REF!/#REF!*100</f>
        <v>#REF!</v>
      </c>
      <c r="AP13" s="21"/>
      <c r="AQ13" s="21" t="e">
        <f>#REF!/#REF!*100</f>
        <v>#REF!</v>
      </c>
      <c r="AR13" s="21"/>
      <c r="AS13" s="21" t="e">
        <f>#REF!/#REF!*100</f>
        <v>#REF!</v>
      </c>
      <c r="AT13" s="21"/>
      <c r="AU13" s="21" t="e">
        <f>#REF!/#REF!*100</f>
        <v>#REF!</v>
      </c>
      <c r="AV13" s="21"/>
      <c r="AW13" s="21" t="e">
        <f>#REF!/#REF!*100</f>
        <v>#REF!</v>
      </c>
      <c r="AX13" s="20"/>
      <c r="AY13" s="31" t="e">
        <f>#REF!/1000000000</f>
        <v>#REF!</v>
      </c>
      <c r="AZ13" s="19"/>
      <c r="BA13" s="19" t="e">
        <f>#REF!/#REF!</f>
        <v>#REF!</v>
      </c>
      <c r="BB13" s="20"/>
      <c r="BC13" s="21" t="e">
        <f>#REF!/#REF!*100</f>
        <v>#REF!</v>
      </c>
    </row>
    <row r="14" spans="1:55" ht="12.75">
      <c r="A14" s="18">
        <v>0.15</v>
      </c>
      <c r="B14" s="20"/>
      <c r="C14" s="44">
        <v>51820</v>
      </c>
      <c r="D14" s="39"/>
      <c r="E14" s="29">
        <v>29.611823964</v>
      </c>
      <c r="F14" s="39"/>
      <c r="G14" s="44">
        <v>11130</v>
      </c>
      <c r="H14" s="39"/>
      <c r="I14" s="29">
        <v>29.27237609</v>
      </c>
      <c r="J14" s="39"/>
      <c r="K14" s="40">
        <f>G14/C14*100</f>
        <v>21.478193747587802</v>
      </c>
      <c r="L14" s="39"/>
      <c r="M14" s="29">
        <v>7.894314465003877</v>
      </c>
      <c r="N14" s="40"/>
      <c r="O14" s="29">
        <v>13.590563414350187</v>
      </c>
      <c r="P14" s="40"/>
      <c r="Q14" s="40">
        <v>7.686875186456472</v>
      </c>
      <c r="R14" s="40"/>
      <c r="S14" s="40">
        <v>5.296546395174006</v>
      </c>
      <c r="T14" s="40"/>
      <c r="U14" s="40">
        <v>3.3335764768162433</v>
      </c>
      <c r="V14" s="39"/>
      <c r="W14" s="42">
        <v>92.363544102</v>
      </c>
      <c r="X14" s="43"/>
      <c r="Y14" s="38">
        <v>8300</v>
      </c>
      <c r="Z14" s="39"/>
      <c r="AA14" s="29">
        <v>3.2486378860915663</v>
      </c>
      <c r="AB14"/>
      <c r="AC14" s="18">
        <v>0.15</v>
      </c>
      <c r="AD14" s="20"/>
      <c r="AE14" s="30" t="e">
        <f>#REF!/1000</f>
        <v>#REF!</v>
      </c>
      <c r="AF14" s="20"/>
      <c r="AG14" s="21">
        <f t="shared" si="0"/>
        <v>29.613120749757126</v>
      </c>
      <c r="AH14" s="20"/>
      <c r="AI14" s="30" t="e">
        <f>#REF!/1000</f>
        <v>#REF!</v>
      </c>
      <c r="AJ14" s="20"/>
      <c r="AK14" s="29">
        <f t="shared" si="1"/>
        <v>29.266368656323955</v>
      </c>
      <c r="AL14" s="20"/>
      <c r="AM14" s="21">
        <f t="shared" si="2"/>
        <v>21.478193747587802</v>
      </c>
      <c r="AN14" s="20"/>
      <c r="AO14" s="21" t="e">
        <f>#REF!/#REF!*100</f>
        <v>#REF!</v>
      </c>
      <c r="AP14" s="21"/>
      <c r="AQ14" s="21" t="e">
        <f>#REF!/#REF!*100</f>
        <v>#REF!</v>
      </c>
      <c r="AR14" s="21"/>
      <c r="AS14" s="21" t="e">
        <f>#REF!/#REF!*100</f>
        <v>#REF!</v>
      </c>
      <c r="AT14" s="21"/>
      <c r="AU14" s="21" t="e">
        <f>#REF!/#REF!*100</f>
        <v>#REF!</v>
      </c>
      <c r="AV14" s="21"/>
      <c r="AW14" s="21" t="e">
        <f>#REF!/#REF!*100</f>
        <v>#REF!</v>
      </c>
      <c r="AX14" s="20"/>
      <c r="AY14" s="31" t="e">
        <f>#REF!/1000000000</f>
        <v>#REF!</v>
      </c>
      <c r="AZ14" s="19"/>
      <c r="BA14" s="19" t="e">
        <f>#REF!/#REF!</f>
        <v>#REF!</v>
      </c>
      <c r="BB14" s="20"/>
      <c r="BC14" s="21" t="e">
        <f>#REF!/#REF!*100</f>
        <v>#REF!</v>
      </c>
    </row>
    <row r="15" spans="1:55" ht="12.75">
      <c r="A15" s="18">
        <v>0.25</v>
      </c>
      <c r="B15" s="20"/>
      <c r="C15" s="44">
        <v>27410</v>
      </c>
      <c r="D15" s="39"/>
      <c r="E15" s="29">
        <v>15.665886132</v>
      </c>
      <c r="F15" s="39"/>
      <c r="G15" s="44">
        <v>7180</v>
      </c>
      <c r="H15" s="39"/>
      <c r="I15" s="29">
        <v>18.884051509</v>
      </c>
      <c r="J15" s="39"/>
      <c r="K15" s="40">
        <f>G15/C15*100</f>
        <v>26.19481940897483</v>
      </c>
      <c r="L15" s="39"/>
      <c r="M15" s="29">
        <v>10.044894867015158</v>
      </c>
      <c r="N15" s="40"/>
      <c r="O15" s="29">
        <v>16.153317528410845</v>
      </c>
      <c r="P15" s="40"/>
      <c r="Q15" s="40">
        <v>8.125382979080205</v>
      </c>
      <c r="R15" s="40"/>
      <c r="S15" s="40">
        <v>5.484047623194985</v>
      </c>
      <c r="T15" s="40"/>
      <c r="U15" s="40">
        <v>3.429288968071514</v>
      </c>
      <c r="V15" s="39"/>
      <c r="W15" s="42">
        <v>116.336056749</v>
      </c>
      <c r="X15" s="43"/>
      <c r="Y15" s="38">
        <v>16200</v>
      </c>
      <c r="Z15" s="39"/>
      <c r="AA15" s="29">
        <v>3.9318041299334636</v>
      </c>
      <c r="AB15"/>
      <c r="AC15" s="18">
        <v>0.25</v>
      </c>
      <c r="AD15" s="20"/>
      <c r="AE15" s="30" t="e">
        <f>#REF!/1000</f>
        <v>#REF!</v>
      </c>
      <c r="AF15" s="20"/>
      <c r="AG15" s="21">
        <f t="shared" si="0"/>
        <v>15.663752214412252</v>
      </c>
      <c r="AH15" s="20"/>
      <c r="AI15" s="30" t="e">
        <f>#REF!/1000</f>
        <v>#REF!</v>
      </c>
      <c r="AJ15" s="20"/>
      <c r="AK15" s="29">
        <f t="shared" si="1"/>
        <v>18.879831711806467</v>
      </c>
      <c r="AL15" s="20"/>
      <c r="AM15" s="21">
        <f t="shared" si="2"/>
        <v>26.19481940897483</v>
      </c>
      <c r="AN15" s="20"/>
      <c r="AO15" s="21" t="e">
        <f>#REF!/#REF!*100</f>
        <v>#REF!</v>
      </c>
      <c r="AP15" s="21"/>
      <c r="AQ15" s="21" t="e">
        <f>#REF!/#REF!*100</f>
        <v>#REF!</v>
      </c>
      <c r="AR15" s="21"/>
      <c r="AS15" s="21" t="e">
        <f>#REF!/#REF!*100</f>
        <v>#REF!</v>
      </c>
      <c r="AT15" s="21"/>
      <c r="AU15" s="21" t="e">
        <f>#REF!/#REF!*100</f>
        <v>#REF!</v>
      </c>
      <c r="AV15" s="21"/>
      <c r="AW15" s="21" t="e">
        <f>#REF!/#REF!*100</f>
        <v>#REF!</v>
      </c>
      <c r="AX15" s="20"/>
      <c r="AY15" s="31" t="e">
        <f>#REF!/1000000000</f>
        <v>#REF!</v>
      </c>
      <c r="AZ15" s="19"/>
      <c r="BA15" s="19" t="e">
        <f>#REF!/#REF!</f>
        <v>#REF!</v>
      </c>
      <c r="BB15" s="20"/>
      <c r="BC15" s="21" t="e">
        <f>#REF!/#REF!*100</f>
        <v>#REF!</v>
      </c>
    </row>
    <row r="16" spans="1:55" ht="12.75">
      <c r="A16" s="18" t="s">
        <v>1</v>
      </c>
      <c r="B16" s="20"/>
      <c r="C16" s="44">
        <v>2160</v>
      </c>
      <c r="D16" s="39"/>
      <c r="E16" s="29">
        <v>1.2333148047</v>
      </c>
      <c r="F16" s="39"/>
      <c r="G16" s="44">
        <v>1090</v>
      </c>
      <c r="H16" s="39"/>
      <c r="I16" s="29">
        <v>2.8594486444</v>
      </c>
      <c r="J16" s="39"/>
      <c r="K16" s="40">
        <f aca="true" t="shared" si="3" ref="K16:K22">G16/C16*100</f>
        <v>50.46296296296296</v>
      </c>
      <c r="L16" s="39"/>
      <c r="M16" s="29">
        <v>19.992245406114648</v>
      </c>
      <c r="N16" s="40"/>
      <c r="O16" s="29">
        <v>30.397226185925376</v>
      </c>
      <c r="P16" s="40"/>
      <c r="Q16" s="40">
        <v>17.01932543893369</v>
      </c>
      <c r="R16" s="40"/>
      <c r="S16" s="40">
        <v>12.035799273361073</v>
      </c>
      <c r="T16" s="40"/>
      <c r="U16" s="40">
        <v>6.6249381977301205</v>
      </c>
      <c r="V16" s="39"/>
      <c r="W16" s="42">
        <v>11.924843255</v>
      </c>
      <c r="X16" s="43"/>
      <c r="Y16" s="38">
        <v>10970</v>
      </c>
      <c r="Z16" s="39"/>
      <c r="AA16" s="29">
        <v>2.0686910173798614</v>
      </c>
      <c r="AB16"/>
      <c r="AC16" s="18" t="s">
        <v>1</v>
      </c>
      <c r="AD16" s="20"/>
      <c r="AE16" s="30" t="e">
        <f>#REF!/1000</f>
        <v>#REF!</v>
      </c>
      <c r="AF16" s="20"/>
      <c r="AG16" s="21">
        <f t="shared" si="0"/>
        <v>1.2343562489285103</v>
      </c>
      <c r="AH16" s="20"/>
      <c r="AI16" s="30" t="e">
        <f>#REF!/1000</f>
        <v>#REF!</v>
      </c>
      <c r="AJ16" s="20"/>
      <c r="AK16" s="29">
        <f t="shared" si="1"/>
        <v>2.86615829608204</v>
      </c>
      <c r="AL16" s="20"/>
      <c r="AM16" s="21">
        <f t="shared" si="2"/>
        <v>50.46296296296296</v>
      </c>
      <c r="AN16" s="20"/>
      <c r="AO16" s="21" t="e">
        <f>#REF!/#REF!*100</f>
        <v>#REF!</v>
      </c>
      <c r="AP16" s="21"/>
      <c r="AQ16" s="21" t="e">
        <f>#REF!/#REF!*100</f>
        <v>#REF!</v>
      </c>
      <c r="AR16" s="21"/>
      <c r="AS16" s="21" t="e">
        <f>#REF!/#REF!*100</f>
        <v>#REF!</v>
      </c>
      <c r="AT16" s="21"/>
      <c r="AU16" s="21" t="e">
        <f>#REF!/#REF!*100</f>
        <v>#REF!</v>
      </c>
      <c r="AV16" s="21"/>
      <c r="AW16" s="21" t="e">
        <f>#REF!/#REF!*100</f>
        <v>#REF!</v>
      </c>
      <c r="AX16" s="20"/>
      <c r="AY16" s="31" t="e">
        <f>#REF!/1000000000</f>
        <v>#REF!</v>
      </c>
      <c r="AZ16" s="19"/>
      <c r="BA16" s="19" t="e">
        <f>#REF!/#REF!</f>
        <v>#REF!</v>
      </c>
      <c r="BB16" s="20"/>
      <c r="BC16" s="21" t="e">
        <f>#REF!/#REF!*100</f>
        <v>#REF!</v>
      </c>
    </row>
    <row r="17" spans="1:55" ht="12.75">
      <c r="A17" s="18" t="s">
        <v>2</v>
      </c>
      <c r="B17" s="20"/>
      <c r="C17" s="44">
        <v>3950</v>
      </c>
      <c r="D17" s="39"/>
      <c r="E17" s="29">
        <v>2.25803701</v>
      </c>
      <c r="F17" s="39"/>
      <c r="G17" s="44">
        <v>1400</v>
      </c>
      <c r="H17" s="39"/>
      <c r="I17" s="29">
        <v>3.6851530696</v>
      </c>
      <c r="J17" s="39"/>
      <c r="K17" s="40">
        <f t="shared" si="3"/>
        <v>35.44303797468354</v>
      </c>
      <c r="L17" s="39"/>
      <c r="M17" s="29">
        <v>13.13193470301233</v>
      </c>
      <c r="N17" s="40"/>
      <c r="O17" s="29">
        <v>22.337635322646555</v>
      </c>
      <c r="P17" s="40"/>
      <c r="Q17" s="40">
        <v>13.62988678225203</v>
      </c>
      <c r="R17" s="40"/>
      <c r="S17" s="40">
        <v>9.788758619283591</v>
      </c>
      <c r="T17" s="40"/>
      <c r="U17" s="40">
        <v>6.142094620968283</v>
      </c>
      <c r="V17" s="39"/>
      <c r="W17" s="42">
        <v>49.066544104</v>
      </c>
      <c r="X17" s="43"/>
      <c r="Y17" s="38">
        <v>35010</v>
      </c>
      <c r="Z17" s="39"/>
      <c r="AA17" s="29">
        <v>6.93056132534596</v>
      </c>
      <c r="AB17"/>
      <c r="AC17" s="18" t="s">
        <v>2</v>
      </c>
      <c r="AD17" s="20"/>
      <c r="AE17" s="30" t="e">
        <f>#REF!/1000</f>
        <v>#REF!</v>
      </c>
      <c r="AF17" s="20"/>
      <c r="AG17" s="21">
        <f t="shared" si="0"/>
        <v>2.2572718441053774</v>
      </c>
      <c r="AH17" s="20"/>
      <c r="AI17" s="30" t="e">
        <f>#REF!/1000</f>
        <v>#REF!</v>
      </c>
      <c r="AJ17" s="20"/>
      <c r="AK17" s="29">
        <f t="shared" si="1"/>
        <v>3.6813042334998687</v>
      </c>
      <c r="AL17" s="20"/>
      <c r="AM17" s="21">
        <f t="shared" si="2"/>
        <v>35.44303797468354</v>
      </c>
      <c r="AN17" s="20"/>
      <c r="AO17" s="21" t="e">
        <f>#REF!/#REF!*100</f>
        <v>#REF!</v>
      </c>
      <c r="AP17" s="21"/>
      <c r="AQ17" s="21" t="e">
        <f>#REF!/#REF!*100</f>
        <v>#REF!</v>
      </c>
      <c r="AR17" s="21"/>
      <c r="AS17" s="21" t="e">
        <f>#REF!/#REF!*100</f>
        <v>#REF!</v>
      </c>
      <c r="AT17" s="21"/>
      <c r="AU17" s="21" t="e">
        <f>#REF!/#REF!*100</f>
        <v>#REF!</v>
      </c>
      <c r="AV17" s="21"/>
      <c r="AW17" s="21" t="e">
        <f>#REF!/#REF!*100</f>
        <v>#REF!</v>
      </c>
      <c r="AX17" s="20"/>
      <c r="AY17" s="31" t="e">
        <f>#REF!/1000000000</f>
        <v>#REF!</v>
      </c>
      <c r="AZ17" s="19"/>
      <c r="BA17" s="19" t="e">
        <f>#REF!/#REF!</f>
        <v>#REF!</v>
      </c>
      <c r="BB17" s="20"/>
      <c r="BC17" s="21" t="e">
        <f>#REF!/#REF!*100</f>
        <v>#REF!</v>
      </c>
    </row>
    <row r="18" spans="1:55" ht="12.75">
      <c r="A18" s="18" t="s">
        <v>3</v>
      </c>
      <c r="B18" s="20"/>
      <c r="C18" s="44">
        <v>2740</v>
      </c>
      <c r="D18" s="39"/>
      <c r="E18" s="29">
        <v>1.5683443759</v>
      </c>
      <c r="F18" s="39"/>
      <c r="G18" s="44">
        <v>1540</v>
      </c>
      <c r="H18" s="39"/>
      <c r="I18" s="29">
        <v>4.046007882</v>
      </c>
      <c r="J18" s="39"/>
      <c r="K18" s="40">
        <f t="shared" si="3"/>
        <v>56.20437956204379</v>
      </c>
      <c r="L18" s="39"/>
      <c r="M18" s="29">
        <v>17.545795465254443</v>
      </c>
      <c r="N18" s="40"/>
      <c r="O18" s="29">
        <v>38.52242101975597</v>
      </c>
      <c r="P18" s="40"/>
      <c r="Q18" s="40">
        <v>24.016619836782553</v>
      </c>
      <c r="R18" s="40"/>
      <c r="S18" s="40">
        <v>17.86463470879299</v>
      </c>
      <c r="T18" s="40"/>
      <c r="U18" s="40">
        <v>11.861261217418786</v>
      </c>
      <c r="V18" s="39"/>
      <c r="W18" s="42">
        <v>153.081646408</v>
      </c>
      <c r="X18" s="43"/>
      <c r="Y18" s="38">
        <v>99490</v>
      </c>
      <c r="Z18" s="39"/>
      <c r="AA18" s="29">
        <v>12.880474671519035</v>
      </c>
      <c r="AB18"/>
      <c r="AC18" s="18" t="s">
        <v>3</v>
      </c>
      <c r="AD18" s="20"/>
      <c r="AE18" s="30" t="e">
        <f>#REF!/1000</f>
        <v>#REF!</v>
      </c>
      <c r="AF18" s="20"/>
      <c r="AG18" s="21">
        <f t="shared" si="0"/>
        <v>1.5658037602148696</v>
      </c>
      <c r="AH18" s="20"/>
      <c r="AI18" s="30" t="e">
        <f>#REF!/1000</f>
        <v>#REF!</v>
      </c>
      <c r="AJ18" s="20"/>
      <c r="AK18" s="29">
        <f t="shared" si="1"/>
        <v>4.049434656849855</v>
      </c>
      <c r="AL18" s="20"/>
      <c r="AM18" s="21">
        <f t="shared" si="2"/>
        <v>56.20437956204379</v>
      </c>
      <c r="AN18" s="20"/>
      <c r="AO18" s="21" t="e">
        <f>#REF!/#REF!*100</f>
        <v>#REF!</v>
      </c>
      <c r="AP18" s="21"/>
      <c r="AQ18" s="21" t="e">
        <f>#REF!/#REF!*100</f>
        <v>#REF!</v>
      </c>
      <c r="AR18" s="21"/>
      <c r="AS18" s="21" t="e">
        <f>#REF!/#REF!*100</f>
        <v>#REF!</v>
      </c>
      <c r="AT18" s="21"/>
      <c r="AU18" s="21" t="e">
        <f>#REF!/#REF!*100</f>
        <v>#REF!</v>
      </c>
      <c r="AV18" s="21"/>
      <c r="AW18" s="21" t="e">
        <f>#REF!/#REF!*100</f>
        <v>#REF!</v>
      </c>
      <c r="AX18" s="20"/>
      <c r="AY18" s="31" t="e">
        <f>#REF!/1000000000</f>
        <v>#REF!</v>
      </c>
      <c r="AZ18" s="19"/>
      <c r="BA18" s="19" t="e">
        <f>#REF!/#REF!</f>
        <v>#REF!</v>
      </c>
      <c r="BB18" s="20"/>
      <c r="BC18" s="21" t="e">
        <f>#REF!/#REF!*100</f>
        <v>#REF!</v>
      </c>
    </row>
    <row r="19" spans="1:55" ht="12.75">
      <c r="A19" s="18">
        <v>0.33</v>
      </c>
      <c r="B19" s="20"/>
      <c r="C19" s="44">
        <v>490</v>
      </c>
      <c r="D19" s="39"/>
      <c r="E19" s="29">
        <v>0.2821644131</v>
      </c>
      <c r="F19" s="39"/>
      <c r="G19" s="44">
        <v>260</v>
      </c>
      <c r="H19" s="39"/>
      <c r="I19" s="29">
        <v>0.6925035058</v>
      </c>
      <c r="J19" s="39"/>
      <c r="K19" s="40">
        <f t="shared" si="3"/>
        <v>53.06122448979592</v>
      </c>
      <c r="L19" s="39"/>
      <c r="M19" s="29">
        <v>14.295445980316176</v>
      </c>
      <c r="N19" s="40"/>
      <c r="O19" s="29">
        <v>39.04432972979557</v>
      </c>
      <c r="P19" s="40"/>
      <c r="Q19" s="40">
        <v>25.66252372142836</v>
      </c>
      <c r="R19" s="40"/>
      <c r="S19" s="40">
        <v>21.509499058589856</v>
      </c>
      <c r="T19" s="40"/>
      <c r="U19" s="40">
        <v>17.299180627059364</v>
      </c>
      <c r="V19" s="39"/>
      <c r="W19" s="42">
        <v>27.566354838</v>
      </c>
      <c r="X19" s="43"/>
      <c r="Y19" s="38">
        <v>104670</v>
      </c>
      <c r="Z19" s="39"/>
      <c r="AA19" s="29">
        <v>17.08650361575426</v>
      </c>
      <c r="AB19"/>
      <c r="AC19" s="18">
        <v>0.33</v>
      </c>
      <c r="AD19" s="20"/>
      <c r="AE19" s="30" t="e">
        <f>#REF!/1000</f>
        <v>#REF!</v>
      </c>
      <c r="AF19" s="20"/>
      <c r="AG19" s="21">
        <f t="shared" si="0"/>
        <v>0.2800160009143379</v>
      </c>
      <c r="AH19" s="20"/>
      <c r="AI19" s="30" t="e">
        <f>#REF!/1000</f>
        <v>#REF!</v>
      </c>
      <c r="AJ19" s="20"/>
      <c r="AK19" s="29">
        <f t="shared" si="1"/>
        <v>0.6836707862214042</v>
      </c>
      <c r="AL19" s="20"/>
      <c r="AM19" s="21">
        <f t="shared" si="2"/>
        <v>53.06122448979592</v>
      </c>
      <c r="AN19" s="20"/>
      <c r="AO19" s="21" t="e">
        <f>#REF!/#REF!*100</f>
        <v>#REF!</v>
      </c>
      <c r="AP19" s="21"/>
      <c r="AQ19" s="21" t="e">
        <f>#REF!/#REF!*100</f>
        <v>#REF!</v>
      </c>
      <c r="AR19" s="21"/>
      <c r="AS19" s="21" t="e">
        <f>#REF!/#REF!*100</f>
        <v>#REF!</v>
      </c>
      <c r="AT19" s="21"/>
      <c r="AU19" s="21" t="e">
        <f>#REF!/#REF!*100</f>
        <v>#REF!</v>
      </c>
      <c r="AV19" s="21"/>
      <c r="AW19" s="21" t="e">
        <f>#REF!/#REF!*100</f>
        <v>#REF!</v>
      </c>
      <c r="AX19" s="20"/>
      <c r="AY19" s="31" t="e">
        <f>#REF!/1000000000</f>
        <v>#REF!</v>
      </c>
      <c r="AZ19" s="19"/>
      <c r="BA19" s="19" t="e">
        <f>#REF!/#REF!</f>
        <v>#REF!</v>
      </c>
      <c r="BB19" s="20"/>
      <c r="BC19" s="21" t="e">
        <f>#REF!/#REF!*100</f>
        <v>#REF!</v>
      </c>
    </row>
    <row r="20" spans="1:55" ht="12.75">
      <c r="A20" s="18">
        <v>0.35</v>
      </c>
      <c r="B20" s="20"/>
      <c r="C20" s="44">
        <v>60</v>
      </c>
      <c r="D20" s="39"/>
      <c r="E20" s="52" t="s">
        <v>33</v>
      </c>
      <c r="F20" s="39"/>
      <c r="G20" s="44">
        <v>40</v>
      </c>
      <c r="H20" s="39"/>
      <c r="I20" s="29">
        <v>0.1105487199</v>
      </c>
      <c r="J20" s="39"/>
      <c r="K20" s="40">
        <f t="shared" si="3"/>
        <v>66.66666666666666</v>
      </c>
      <c r="L20" s="39"/>
      <c r="M20" s="29">
        <v>17.830495404322548</v>
      </c>
      <c r="N20" s="40"/>
      <c r="O20" s="29">
        <v>53.89206927523493</v>
      </c>
      <c r="P20" s="40"/>
      <c r="Q20" s="40">
        <v>47.444179804541506</v>
      </c>
      <c r="R20" s="40"/>
      <c r="S20" s="40">
        <v>36.011176756836086</v>
      </c>
      <c r="T20" s="40"/>
      <c r="U20" s="40">
        <v>30.43158565982212</v>
      </c>
      <c r="V20" s="39"/>
      <c r="W20" s="42">
        <v>8.0958879341</v>
      </c>
      <c r="X20" s="43"/>
      <c r="Y20" s="38">
        <v>192560</v>
      </c>
      <c r="Z20" s="39"/>
      <c r="AA20" s="29">
        <v>27.91579245952266</v>
      </c>
      <c r="AB20"/>
      <c r="AC20" s="18">
        <v>0.35</v>
      </c>
      <c r="AD20" s="20"/>
      <c r="AE20" s="30" t="e">
        <f>#REF!/1000</f>
        <v>#REF!</v>
      </c>
      <c r="AF20" s="20"/>
      <c r="AG20" s="21">
        <f t="shared" si="0"/>
        <v>0.03428767358134751</v>
      </c>
      <c r="AH20" s="20"/>
      <c r="AI20" s="30" t="e">
        <f>#REF!/1000</f>
        <v>#REF!</v>
      </c>
      <c r="AJ20" s="20"/>
      <c r="AK20" s="29">
        <f t="shared" si="1"/>
        <v>0.1051801209571391</v>
      </c>
      <c r="AL20" s="20"/>
      <c r="AM20" s="21">
        <f t="shared" si="2"/>
        <v>66.66666666666666</v>
      </c>
      <c r="AN20" s="20"/>
      <c r="AO20" s="21" t="e">
        <f>#REF!/#REF!*100</f>
        <v>#REF!</v>
      </c>
      <c r="AP20" s="21"/>
      <c r="AQ20" s="21" t="e">
        <f>#REF!/#REF!*100</f>
        <v>#REF!</v>
      </c>
      <c r="AR20" s="21"/>
      <c r="AS20" s="21" t="e">
        <f>#REF!/#REF!*100</f>
        <v>#REF!</v>
      </c>
      <c r="AT20" s="21"/>
      <c r="AU20" s="21" t="e">
        <f>#REF!/#REF!*100</f>
        <v>#REF!</v>
      </c>
      <c r="AV20" s="21"/>
      <c r="AW20" s="21" t="e">
        <f>#REF!/#REF!*100</f>
        <v>#REF!</v>
      </c>
      <c r="AX20" s="20"/>
      <c r="AY20" s="31" t="e">
        <f>#REF!/1000000000</f>
        <v>#REF!</v>
      </c>
      <c r="AZ20" s="19"/>
      <c r="BA20" s="19" t="e">
        <f>#REF!/#REF!</f>
        <v>#REF!</v>
      </c>
      <c r="BB20" s="20"/>
      <c r="BC20" s="21" t="e">
        <f>#REF!/#REF!*100</f>
        <v>#REF!</v>
      </c>
    </row>
    <row r="21" spans="1:55" ht="12.75">
      <c r="A21" s="28">
        <v>0.396</v>
      </c>
      <c r="B21" s="20"/>
      <c r="C21" s="44">
        <v>920</v>
      </c>
      <c r="D21" s="39"/>
      <c r="E21" s="29">
        <v>0.5282034325</v>
      </c>
      <c r="F21" s="39"/>
      <c r="G21" s="44">
        <v>670</v>
      </c>
      <c r="H21" s="39"/>
      <c r="I21" s="29">
        <v>1.763951169</v>
      </c>
      <c r="J21" s="39"/>
      <c r="K21" s="40">
        <f t="shared" si="3"/>
        <v>72.82608695652173</v>
      </c>
      <c r="L21" s="39"/>
      <c r="M21" s="29">
        <v>13.014400989068541</v>
      </c>
      <c r="N21" s="40"/>
      <c r="O21" s="29">
        <v>59.565569507366845</v>
      </c>
      <c r="P21" s="40"/>
      <c r="Q21" s="40">
        <v>42.96061951744194</v>
      </c>
      <c r="R21" s="40"/>
      <c r="S21" s="40">
        <v>36.9847675937779</v>
      </c>
      <c r="T21" s="40"/>
      <c r="U21" s="40">
        <v>29.28222393050549</v>
      </c>
      <c r="V21" s="39"/>
      <c r="W21" s="42">
        <v>499.043175188</v>
      </c>
      <c r="X21" s="43"/>
      <c r="Y21" s="38">
        <v>743900</v>
      </c>
      <c r="Z21" s="39"/>
      <c r="AA21" s="29">
        <v>31.85454285874958</v>
      </c>
      <c r="AB21"/>
      <c r="AC21" s="28">
        <v>0.396</v>
      </c>
      <c r="AD21" s="20"/>
      <c r="AE21" s="30" t="e">
        <f>#REF!/1000</f>
        <v>#REF!</v>
      </c>
      <c r="AF21" s="20"/>
      <c r="AG21" s="21">
        <f t="shared" si="0"/>
        <v>0.5257443282473284</v>
      </c>
      <c r="AH21" s="20"/>
      <c r="AI21" s="30" t="e">
        <f>#REF!/1000</f>
        <v>#REF!</v>
      </c>
      <c r="AJ21" s="20"/>
      <c r="AK21" s="29">
        <f t="shared" si="1"/>
        <v>1.76176702603208</v>
      </c>
      <c r="AL21" s="20"/>
      <c r="AM21" s="21">
        <f t="shared" si="2"/>
        <v>72.82608695652173</v>
      </c>
      <c r="AN21" s="20"/>
      <c r="AO21" s="21" t="e">
        <f>#REF!/#REF!*100</f>
        <v>#REF!</v>
      </c>
      <c r="AP21" s="21"/>
      <c r="AQ21" s="21" t="e">
        <f>#REF!/#REF!*100</f>
        <v>#REF!</v>
      </c>
      <c r="AR21" s="21"/>
      <c r="AS21" s="21" t="e">
        <f>#REF!/#REF!*100</f>
        <v>#REF!</v>
      </c>
      <c r="AT21" s="21"/>
      <c r="AU21" s="21" t="e">
        <f>#REF!/#REF!*100</f>
        <v>#REF!</v>
      </c>
      <c r="AV21" s="21"/>
      <c r="AW21" s="21" t="e">
        <f>#REF!/#REF!*100</f>
        <v>#REF!</v>
      </c>
      <c r="AX21" s="20"/>
      <c r="AY21" s="31" t="e">
        <f>#REF!/1000000000</f>
        <v>#REF!</v>
      </c>
      <c r="AZ21" s="19"/>
      <c r="BA21" s="19" t="e">
        <f>#REF!/#REF!</f>
        <v>#REF!</v>
      </c>
      <c r="BB21" s="20"/>
      <c r="BC21" s="21" t="e">
        <f>#REF!/#REF!*100</f>
        <v>#REF!</v>
      </c>
    </row>
    <row r="22" spans="1:55" s="58" customFormat="1" ht="12.75">
      <c r="A22" s="17" t="s">
        <v>0</v>
      </c>
      <c r="B22" s="17"/>
      <c r="C22" s="45">
        <v>174990</v>
      </c>
      <c r="D22" s="46"/>
      <c r="E22" s="47">
        <v>100</v>
      </c>
      <c r="F22" s="46"/>
      <c r="G22" s="45">
        <v>38030</v>
      </c>
      <c r="H22" s="46"/>
      <c r="I22" s="47">
        <v>100</v>
      </c>
      <c r="J22" s="46"/>
      <c r="K22" s="48">
        <f t="shared" si="3"/>
        <v>21.732670438310763</v>
      </c>
      <c r="L22" s="46"/>
      <c r="M22" s="47">
        <v>6.826570208405401</v>
      </c>
      <c r="N22" s="48"/>
      <c r="O22" s="47">
        <v>14.907018691580973</v>
      </c>
      <c r="P22" s="48"/>
      <c r="Q22" s="48">
        <v>10.740859843490997</v>
      </c>
      <c r="R22" s="48"/>
      <c r="S22" s="48">
        <v>8.654784182597504</v>
      </c>
      <c r="T22" s="48"/>
      <c r="U22" s="48">
        <v>6.7289932783536495</v>
      </c>
      <c r="V22" s="46"/>
      <c r="W22" s="49">
        <v>970.995192076</v>
      </c>
      <c r="X22" s="50"/>
      <c r="Y22" s="51">
        <v>25530</v>
      </c>
      <c r="Z22" s="46"/>
      <c r="AA22" s="47">
        <v>8.837365477074933</v>
      </c>
      <c r="AB22" s="53"/>
      <c r="AC22" s="17" t="s">
        <v>0</v>
      </c>
      <c r="AD22" s="17"/>
      <c r="AE22" s="54" t="e">
        <f>#REF!/1000</f>
        <v>#REF!</v>
      </c>
      <c r="AF22" s="17"/>
      <c r="AG22" s="55">
        <f t="shared" si="0"/>
        <v>100</v>
      </c>
      <c r="AH22" s="17"/>
      <c r="AI22" s="54" t="e">
        <f>#REF!/1000</f>
        <v>#REF!</v>
      </c>
      <c r="AJ22" s="17"/>
      <c r="AK22" s="47">
        <f t="shared" si="1"/>
        <v>100</v>
      </c>
      <c r="AL22" s="17"/>
      <c r="AM22" s="55">
        <f t="shared" si="2"/>
        <v>21.732670438310763</v>
      </c>
      <c r="AN22" s="17"/>
      <c r="AO22" s="55" t="e">
        <f>#REF!/#REF!*100</f>
        <v>#REF!</v>
      </c>
      <c r="AP22" s="55"/>
      <c r="AQ22" s="55" t="e">
        <f>#REF!/#REF!*100</f>
        <v>#REF!</v>
      </c>
      <c r="AR22" s="55"/>
      <c r="AS22" s="55" t="e">
        <f>#REF!/#REF!*100</f>
        <v>#REF!</v>
      </c>
      <c r="AT22" s="55"/>
      <c r="AU22" s="55" t="e">
        <f>#REF!/#REF!*100</f>
        <v>#REF!</v>
      </c>
      <c r="AV22" s="55"/>
      <c r="AW22" s="55" t="e">
        <f>#REF!/#REF!*100</f>
        <v>#REF!</v>
      </c>
      <c r="AX22" s="17"/>
      <c r="AY22" s="56" t="e">
        <f>#REF!/1000000000</f>
        <v>#REF!</v>
      </c>
      <c r="AZ22" s="57"/>
      <c r="BA22" s="57" t="e">
        <f>#REF!/#REF!</f>
        <v>#REF!</v>
      </c>
      <c r="BB22" s="17"/>
      <c r="BC22" s="55" t="e">
        <f>#REF!/#REF!*100</f>
        <v>#REF!</v>
      </c>
    </row>
    <row r="23" spans="1:5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48" ht="12.75">
      <c r="A24" s="12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AC24" s="12" t="s">
        <v>25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>
      <c r="A25" s="36" t="s">
        <v>16</v>
      </c>
      <c r="B25" s="13"/>
      <c r="C25" s="13"/>
      <c r="D25" s="25"/>
      <c r="E25" s="13"/>
      <c r="F25" s="13"/>
      <c r="G25" s="13"/>
      <c r="H25" s="25"/>
      <c r="I25" s="13"/>
      <c r="J25" s="25"/>
      <c r="K25" s="13"/>
      <c r="L25" s="13"/>
      <c r="M25" s="13"/>
      <c r="N25" s="25"/>
      <c r="O25" s="13"/>
      <c r="P25" s="25"/>
      <c r="Q25" s="13"/>
      <c r="R25" s="25"/>
      <c r="S25" s="13"/>
      <c r="T25" s="25"/>
      <c r="AC25" s="12" t="s">
        <v>16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ht="12.75">
      <c r="A26" s="36" t="s">
        <v>29</v>
      </c>
      <c r="B26" s="37"/>
      <c r="C26" s="37"/>
      <c r="D26" s="37"/>
      <c r="E26" s="37"/>
      <c r="F26" s="37"/>
      <c r="G26" s="37"/>
      <c r="H26" s="3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AC26" s="12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12.75">
      <c r="A27" s="12" t="s">
        <v>17</v>
      </c>
      <c r="B27" s="13"/>
      <c r="C27" s="13"/>
      <c r="D27" s="25"/>
      <c r="E27" s="13"/>
      <c r="F27" s="13"/>
      <c r="G27" s="13"/>
      <c r="H27" s="25"/>
      <c r="I27" s="13"/>
      <c r="J27" s="25"/>
      <c r="K27" s="13"/>
      <c r="L27" s="13"/>
      <c r="M27" s="13"/>
      <c r="N27" s="25"/>
      <c r="O27" s="13"/>
      <c r="P27" s="25"/>
      <c r="Q27" s="13"/>
      <c r="R27" s="25"/>
      <c r="S27" s="13"/>
      <c r="T27" s="25"/>
      <c r="AC27" s="12" t="s">
        <v>17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54" ht="12.75" customHeight="1">
      <c r="A28" s="59" t="s">
        <v>23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6"/>
      <c r="AC28" s="59" t="s">
        <v>23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6"/>
    </row>
    <row r="29" spans="1:5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16"/>
      <c r="AA29" s="16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6"/>
      <c r="BC29" s="16"/>
    </row>
    <row r="30" ht="12.75">
      <c r="AA30" s="16"/>
    </row>
    <row r="32" spans="3:10" ht="25.5" customHeight="1">
      <c r="C32" s="32"/>
      <c r="D32" s="32"/>
      <c r="E32" s="32"/>
      <c r="F32" s="32"/>
      <c r="G32" s="32"/>
      <c r="H32" s="32"/>
      <c r="I32" s="32"/>
      <c r="J32" s="32"/>
    </row>
    <row r="33" spans="3:10" ht="12.75">
      <c r="C33" s="32"/>
      <c r="D33" s="32"/>
      <c r="E33" s="32"/>
      <c r="F33" s="32"/>
      <c r="G33" s="32"/>
      <c r="H33" s="32"/>
      <c r="I33" s="32"/>
      <c r="J33" s="32"/>
    </row>
    <row r="34" spans="3:10" ht="12.75">
      <c r="C34" s="32"/>
      <c r="D34" s="32"/>
      <c r="E34" s="32"/>
      <c r="F34" s="32"/>
      <c r="G34" s="32"/>
      <c r="H34" s="32"/>
      <c r="I34" s="32"/>
      <c r="J34" s="32"/>
    </row>
    <row r="35" spans="3:10" ht="12.75">
      <c r="C35" s="32"/>
      <c r="D35" s="32"/>
      <c r="E35" s="32"/>
      <c r="F35" s="32"/>
      <c r="G35" s="32"/>
      <c r="H35" s="32"/>
      <c r="I35" s="32"/>
      <c r="J35" s="32"/>
    </row>
    <row r="36" spans="3:10" ht="12.75">
      <c r="C36" s="32"/>
      <c r="D36" s="32"/>
      <c r="E36" s="32"/>
      <c r="F36" s="32"/>
      <c r="G36" s="32"/>
      <c r="H36" s="32"/>
      <c r="I36" s="32"/>
      <c r="J36" s="32"/>
    </row>
    <row r="37" spans="3:10" ht="12.75">
      <c r="C37" s="32"/>
      <c r="D37" s="32"/>
      <c r="E37" s="32"/>
      <c r="F37" s="32"/>
      <c r="G37" s="32"/>
      <c r="H37" s="32"/>
      <c r="I37" s="32"/>
      <c r="J37" s="32"/>
    </row>
    <row r="38" spans="3:10" ht="12.75">
      <c r="C38" s="32"/>
      <c r="D38" s="32"/>
      <c r="E38" s="32"/>
      <c r="F38" s="32"/>
      <c r="G38" s="32"/>
      <c r="H38" s="32"/>
      <c r="I38" s="32"/>
      <c r="J38" s="32"/>
    </row>
    <row r="39" spans="3:10" ht="12.75">
      <c r="C39" s="32"/>
      <c r="D39" s="32"/>
      <c r="E39" s="32"/>
      <c r="F39" s="32"/>
      <c r="G39" s="32"/>
      <c r="H39" s="32"/>
      <c r="I39" s="32"/>
      <c r="J39" s="32"/>
    </row>
    <row r="40" spans="3:10" ht="12.75">
      <c r="C40" s="32"/>
      <c r="D40" s="32"/>
      <c r="E40" s="32"/>
      <c r="F40" s="32"/>
      <c r="G40" s="32"/>
      <c r="H40" s="32"/>
      <c r="I40" s="32"/>
      <c r="J40" s="32"/>
    </row>
    <row r="41" spans="3:10" ht="12.75">
      <c r="C41" s="32"/>
      <c r="D41" s="32"/>
      <c r="E41" s="32"/>
      <c r="F41" s="32"/>
      <c r="G41" s="32"/>
      <c r="H41" s="32"/>
      <c r="I41" s="32"/>
      <c r="J41" s="32"/>
    </row>
  </sheetData>
  <sheetProtection/>
  <mergeCells count="42">
    <mergeCell ref="G8:G9"/>
    <mergeCell ref="M8:M9"/>
    <mergeCell ref="A28:Y29"/>
    <mergeCell ref="C6:E7"/>
    <mergeCell ref="A6:A9"/>
    <mergeCell ref="W6:Y7"/>
    <mergeCell ref="K8:K9"/>
    <mergeCell ref="G6:K7"/>
    <mergeCell ref="C8:C9"/>
    <mergeCell ref="Y8:Y9"/>
    <mergeCell ref="W8:W9"/>
    <mergeCell ref="M6:U7"/>
    <mergeCell ref="AG8:AG9"/>
    <mergeCell ref="A3:AA3"/>
    <mergeCell ref="O8:O9"/>
    <mergeCell ref="Q8:Q9"/>
    <mergeCell ref="S8:S9"/>
    <mergeCell ref="I8:I9"/>
    <mergeCell ref="U8:U9"/>
    <mergeCell ref="AA6:AA9"/>
    <mergeCell ref="A4:AA4"/>
    <mergeCell ref="E8:E9"/>
    <mergeCell ref="AS8:AS9"/>
    <mergeCell ref="AC3:BC3"/>
    <mergeCell ref="AC4:BC4"/>
    <mergeCell ref="AC6:AC9"/>
    <mergeCell ref="AE6:AG7"/>
    <mergeCell ref="AI6:AM7"/>
    <mergeCell ref="AO6:AW7"/>
    <mergeCell ref="AY6:BA7"/>
    <mergeCell ref="BC6:BC9"/>
    <mergeCell ref="AE8:AE9"/>
    <mergeCell ref="AU8:AU9"/>
    <mergeCell ref="AW8:AW9"/>
    <mergeCell ref="AY8:AY9"/>
    <mergeCell ref="BA8:BA9"/>
    <mergeCell ref="AC28:BA29"/>
    <mergeCell ref="AI8:AI9"/>
    <mergeCell ref="AK8:AK9"/>
    <mergeCell ref="AM8:AM9"/>
    <mergeCell ref="AO8:AO9"/>
    <mergeCell ref="AQ8:AQ9"/>
  </mergeCells>
  <hyperlinks>
    <hyperlink ref="Z1" r:id="rId1" display="http://www.taxpolicycenter.org"/>
  </hyperlinks>
  <printOptions horizontalCentered="1"/>
  <pageMargins left="0.5" right="0.5" top="0.3" bottom="0.1" header="0" footer="0"/>
  <pageSetup fitToHeight="1" fitToWidth="1" horizontalDpi="600" verticalDpi="600" orientation="landscape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Berger, Daniel</cp:lastModifiedBy>
  <cp:lastPrinted>2011-06-07T14:42:59Z</cp:lastPrinted>
  <dcterms:created xsi:type="dcterms:W3CDTF">2003-05-02T16:18:36Z</dcterms:created>
  <dcterms:modified xsi:type="dcterms:W3CDTF">2017-03-20T13:31:12Z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